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otina\материалы по ту\Образцы ТУ\Отчёты разные\Загрузка ПС\Загрузка МАРТ 2022\"/>
    </mc:Choice>
  </mc:AlternateContent>
  <bookViews>
    <workbookView xWindow="0" yWindow="0" windowWidth="28800" windowHeight="12000"/>
  </bookViews>
  <sheets>
    <sheet name="СМЭС" sheetId="1" r:id="rId1"/>
  </sheets>
  <definedNames>
    <definedName name="_xlnm.Print_Area" localSheetId="0">СМЭС!$A$1:$Z$85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5" i="1" l="1"/>
  <c r="P71" i="1"/>
  <c r="S80" i="1"/>
  <c r="P84" i="1"/>
  <c r="O82" i="1"/>
  <c r="M82" i="1"/>
  <c r="P82" i="1"/>
  <c r="O81" i="1"/>
  <c r="M81" i="1"/>
  <c r="P81" i="1"/>
  <c r="O80" i="1"/>
  <c r="M80" i="1"/>
  <c r="P80" i="1"/>
  <c r="O79" i="1"/>
  <c r="M79" i="1"/>
  <c r="P79" i="1"/>
  <c r="O78" i="1"/>
  <c r="M78" i="1"/>
  <c r="P78" i="1"/>
  <c r="O77" i="1"/>
  <c r="M77" i="1"/>
  <c r="P77" i="1"/>
  <c r="O76" i="1"/>
  <c r="M76" i="1"/>
  <c r="P76" i="1"/>
  <c r="O75" i="1"/>
  <c r="M75" i="1"/>
  <c r="P75" i="1"/>
  <c r="O74" i="1"/>
  <c r="M74" i="1"/>
  <c r="P74" i="1"/>
  <c r="O73" i="1"/>
  <c r="M73" i="1"/>
  <c r="P73" i="1"/>
  <c r="O72" i="1"/>
  <c r="M72" i="1"/>
  <c r="P72" i="1"/>
  <c r="O71" i="1"/>
  <c r="M71" i="1"/>
  <c r="O69" i="1"/>
  <c r="M69" i="1"/>
  <c r="P69" i="1"/>
  <c r="O68" i="1"/>
  <c r="M68" i="1"/>
  <c r="P68" i="1"/>
  <c r="O67" i="1"/>
  <c r="M67" i="1"/>
  <c r="P67" i="1"/>
  <c r="O61" i="1"/>
  <c r="M61" i="1"/>
  <c r="P61" i="1"/>
  <c r="O60" i="1"/>
  <c r="M60" i="1"/>
  <c r="P60" i="1"/>
  <c r="O59" i="1"/>
  <c r="M59" i="1"/>
  <c r="P59" i="1"/>
  <c r="O58" i="1"/>
  <c r="M58" i="1"/>
  <c r="P58" i="1"/>
  <c r="O57" i="1"/>
  <c r="M57" i="1"/>
  <c r="P57" i="1"/>
  <c r="O56" i="1"/>
  <c r="M56" i="1"/>
  <c r="P56" i="1"/>
  <c r="O55" i="1"/>
  <c r="M55" i="1"/>
  <c r="P55" i="1"/>
  <c r="O54" i="1"/>
  <c r="M54" i="1"/>
  <c r="P54" i="1"/>
  <c r="O53" i="1"/>
  <c r="M53" i="1"/>
  <c r="P53" i="1"/>
  <c r="O52" i="1"/>
  <c r="M52" i="1"/>
  <c r="P52" i="1"/>
  <c r="O51" i="1"/>
  <c r="M51" i="1"/>
  <c r="P51" i="1"/>
  <c r="O50" i="1"/>
  <c r="M50" i="1"/>
  <c r="P50" i="1"/>
  <c r="O49" i="1"/>
  <c r="M49" i="1"/>
  <c r="P49" i="1"/>
  <c r="O43" i="1"/>
  <c r="M43" i="1"/>
  <c r="P43" i="1"/>
  <c r="O42" i="1"/>
  <c r="M42" i="1"/>
  <c r="P42" i="1"/>
  <c r="O41" i="1"/>
  <c r="M41" i="1"/>
  <c r="P41" i="1"/>
  <c r="O40" i="1"/>
  <c r="M40" i="1"/>
  <c r="P40" i="1"/>
  <c r="O39" i="1"/>
  <c r="M39" i="1"/>
  <c r="P39" i="1"/>
  <c r="O38" i="1"/>
  <c r="M38" i="1"/>
  <c r="P38" i="1"/>
  <c r="O37" i="1"/>
  <c r="M37" i="1"/>
  <c r="P37" i="1"/>
  <c r="O36" i="1"/>
  <c r="M36" i="1"/>
  <c r="P36" i="1"/>
  <c r="O35" i="1"/>
  <c r="M35" i="1"/>
  <c r="P35" i="1"/>
  <c r="O34" i="1"/>
  <c r="M34" i="1"/>
  <c r="P34" i="1"/>
  <c r="O33" i="1"/>
  <c r="M33" i="1"/>
  <c r="P33" i="1"/>
  <c r="O32" i="1"/>
  <c r="M32" i="1"/>
  <c r="P32" i="1"/>
  <c r="O31" i="1"/>
  <c r="M31" i="1"/>
  <c r="P31" i="1"/>
  <c r="O30" i="1"/>
  <c r="M30" i="1"/>
  <c r="P30" i="1"/>
  <c r="O29" i="1"/>
  <c r="M29" i="1"/>
  <c r="P29" i="1"/>
  <c r="O28" i="1"/>
  <c r="M28" i="1"/>
  <c r="P28" i="1"/>
  <c r="O22" i="1"/>
  <c r="M22" i="1"/>
  <c r="P22" i="1"/>
  <c r="O21" i="1"/>
  <c r="M21" i="1"/>
  <c r="P21" i="1"/>
  <c r="O20" i="1"/>
  <c r="M20" i="1"/>
  <c r="P20" i="1"/>
  <c r="O19" i="1"/>
  <c r="M19" i="1"/>
  <c r="P19" i="1"/>
  <c r="O18" i="1"/>
  <c r="M18" i="1"/>
  <c r="P18" i="1"/>
  <c r="O17" i="1"/>
  <c r="M17" i="1"/>
  <c r="P17" i="1"/>
  <c r="O16" i="1"/>
  <c r="M16" i="1"/>
  <c r="P16" i="1"/>
  <c r="O15" i="1"/>
  <c r="M15" i="1"/>
  <c r="P15" i="1"/>
  <c r="O14" i="1"/>
  <c r="M14" i="1"/>
  <c r="P14" i="1"/>
  <c r="O13" i="1"/>
  <c r="M13" i="1"/>
  <c r="P13" i="1"/>
  <c r="O12" i="1"/>
  <c r="M12" i="1"/>
  <c r="P12" i="1"/>
  <c r="O11" i="1"/>
  <c r="M11" i="1"/>
  <c r="P11" i="1"/>
  <c r="O10" i="1"/>
  <c r="M10" i="1"/>
  <c r="P10" i="1"/>
  <c r="O9" i="1"/>
  <c r="M9" i="1"/>
  <c r="P9" i="1"/>
  <c r="P83" i="1"/>
  <c r="O83" i="1"/>
  <c r="N83" i="1"/>
  <c r="M83" i="1"/>
  <c r="K83" i="1"/>
  <c r="J83" i="1"/>
  <c r="D83" i="1"/>
  <c r="X82" i="1"/>
  <c r="S82" i="1"/>
  <c r="V82" i="1"/>
  <c r="Y82" i="1"/>
  <c r="X81" i="1"/>
  <c r="S81" i="1"/>
  <c r="V81" i="1"/>
  <c r="Y81" i="1"/>
  <c r="X80" i="1"/>
  <c r="V80" i="1"/>
  <c r="Y80" i="1"/>
  <c r="X79" i="1"/>
  <c r="S79" i="1"/>
  <c r="V79" i="1"/>
  <c r="Y79" i="1"/>
  <c r="X78" i="1"/>
  <c r="S78" i="1"/>
  <c r="V78" i="1"/>
  <c r="Y78" i="1"/>
  <c r="X77" i="1"/>
  <c r="S77" i="1"/>
  <c r="V77" i="1"/>
  <c r="Y77" i="1"/>
  <c r="X76" i="1"/>
  <c r="S76" i="1"/>
  <c r="V76" i="1"/>
  <c r="Y76" i="1"/>
  <c r="X75" i="1"/>
  <c r="S75" i="1"/>
  <c r="V75" i="1"/>
  <c r="Y75" i="1"/>
  <c r="X74" i="1"/>
  <c r="S74" i="1"/>
  <c r="V74" i="1"/>
  <c r="Y74" i="1"/>
  <c r="X73" i="1"/>
  <c r="S73" i="1"/>
  <c r="V73" i="1"/>
  <c r="Y73" i="1"/>
  <c r="X72" i="1"/>
  <c r="S72" i="1"/>
  <c r="V72" i="1"/>
  <c r="Y72" i="1"/>
  <c r="X71" i="1"/>
  <c r="S71" i="1"/>
  <c r="V71" i="1"/>
  <c r="Y71" i="1"/>
  <c r="X69" i="1"/>
  <c r="S69" i="1"/>
  <c r="V69" i="1"/>
  <c r="Y69" i="1"/>
  <c r="X68" i="1"/>
  <c r="S68" i="1"/>
  <c r="V68" i="1"/>
  <c r="Y68" i="1"/>
  <c r="X67" i="1"/>
  <c r="S67" i="1"/>
  <c r="V67" i="1"/>
  <c r="Y67" i="1"/>
  <c r="P62" i="1"/>
  <c r="P64" i="1"/>
  <c r="O62" i="1"/>
  <c r="N62" i="1"/>
  <c r="M62" i="1"/>
  <c r="J62" i="1"/>
  <c r="D62" i="1"/>
  <c r="X61" i="1"/>
  <c r="S61" i="1"/>
  <c r="V61" i="1"/>
  <c r="Y61" i="1"/>
  <c r="X60" i="1"/>
  <c r="S60" i="1"/>
  <c r="V60" i="1"/>
  <c r="Y60" i="1"/>
  <c r="X59" i="1"/>
  <c r="S59" i="1"/>
  <c r="V59" i="1"/>
  <c r="Y59" i="1"/>
  <c r="X58" i="1"/>
  <c r="S58" i="1"/>
  <c r="V58" i="1"/>
  <c r="Y58" i="1"/>
  <c r="X57" i="1"/>
  <c r="S57" i="1"/>
  <c r="V57" i="1"/>
  <c r="Y57" i="1"/>
  <c r="X56" i="1"/>
  <c r="S56" i="1"/>
  <c r="V56" i="1"/>
  <c r="Y56" i="1"/>
  <c r="X55" i="1"/>
  <c r="S55" i="1"/>
  <c r="V55" i="1"/>
  <c r="Y55" i="1"/>
  <c r="X54" i="1"/>
  <c r="S54" i="1"/>
  <c r="V54" i="1"/>
  <c r="Y54" i="1"/>
  <c r="X53" i="1"/>
  <c r="S53" i="1"/>
  <c r="V53" i="1"/>
  <c r="Y53" i="1"/>
  <c r="X52" i="1"/>
  <c r="S52" i="1"/>
  <c r="V52" i="1"/>
  <c r="Y52" i="1"/>
  <c r="X51" i="1"/>
  <c r="S51" i="1"/>
  <c r="V51" i="1"/>
  <c r="Y51" i="1"/>
  <c r="X50" i="1"/>
  <c r="S50" i="1"/>
  <c r="V50" i="1"/>
  <c r="Y50" i="1"/>
  <c r="X49" i="1"/>
  <c r="S49" i="1"/>
  <c r="V49" i="1"/>
  <c r="Y49" i="1"/>
  <c r="P44" i="1"/>
  <c r="P46" i="1"/>
  <c r="O44" i="1"/>
  <c r="N44" i="1"/>
  <c r="M44" i="1"/>
  <c r="J44" i="1"/>
  <c r="D44" i="1"/>
  <c r="X43" i="1"/>
  <c r="S43" i="1"/>
  <c r="V43" i="1"/>
  <c r="Y43" i="1"/>
  <c r="X42" i="1"/>
  <c r="S42" i="1"/>
  <c r="V42" i="1"/>
  <c r="Y42" i="1"/>
  <c r="X41" i="1"/>
  <c r="S41" i="1"/>
  <c r="V41" i="1"/>
  <c r="Y41" i="1"/>
  <c r="X40" i="1"/>
  <c r="S40" i="1"/>
  <c r="V40" i="1"/>
  <c r="Y40" i="1"/>
  <c r="X39" i="1"/>
  <c r="S39" i="1"/>
  <c r="V39" i="1"/>
  <c r="Y39" i="1"/>
  <c r="X38" i="1"/>
  <c r="S38" i="1"/>
  <c r="V38" i="1"/>
  <c r="Y38" i="1"/>
  <c r="X37" i="1"/>
  <c r="S37" i="1"/>
  <c r="V37" i="1"/>
  <c r="Y37" i="1"/>
  <c r="X36" i="1"/>
  <c r="S36" i="1"/>
  <c r="V36" i="1"/>
  <c r="Y36" i="1"/>
  <c r="X35" i="1"/>
  <c r="S35" i="1"/>
  <c r="V35" i="1"/>
  <c r="Y35" i="1"/>
  <c r="X34" i="1"/>
  <c r="S34" i="1"/>
  <c r="V34" i="1"/>
  <c r="Y34" i="1"/>
  <c r="X33" i="1"/>
  <c r="S33" i="1"/>
  <c r="V33" i="1"/>
  <c r="Y33" i="1"/>
  <c r="X32" i="1"/>
  <c r="S32" i="1"/>
  <c r="V32" i="1"/>
  <c r="Y32" i="1"/>
  <c r="X31" i="1"/>
  <c r="S31" i="1"/>
  <c r="V31" i="1"/>
  <c r="Y31" i="1"/>
  <c r="X30" i="1"/>
  <c r="S30" i="1"/>
  <c r="V30" i="1"/>
  <c r="Y30" i="1"/>
  <c r="X29" i="1"/>
  <c r="S29" i="1"/>
  <c r="V29" i="1"/>
  <c r="Y29" i="1"/>
  <c r="X28" i="1"/>
  <c r="S28" i="1"/>
  <c r="V28" i="1"/>
  <c r="Y28" i="1"/>
  <c r="P25" i="1"/>
  <c r="P24" i="1"/>
  <c r="P23" i="1"/>
  <c r="O23" i="1"/>
  <c r="M23" i="1"/>
  <c r="J23" i="1"/>
  <c r="D23" i="1"/>
  <c r="X22" i="1"/>
  <c r="S22" i="1"/>
  <c r="V22" i="1"/>
  <c r="Y22" i="1"/>
  <c r="X21" i="1"/>
  <c r="S21" i="1"/>
  <c r="V21" i="1"/>
  <c r="Y21" i="1"/>
  <c r="X20" i="1"/>
  <c r="S20" i="1"/>
  <c r="V20" i="1"/>
  <c r="Y20" i="1"/>
  <c r="X19" i="1"/>
  <c r="S19" i="1"/>
  <c r="V19" i="1"/>
  <c r="Y19" i="1"/>
  <c r="X18" i="1"/>
  <c r="S18" i="1"/>
  <c r="V18" i="1"/>
  <c r="Y18" i="1"/>
  <c r="X17" i="1"/>
  <c r="S17" i="1"/>
  <c r="V17" i="1"/>
  <c r="Y17" i="1"/>
  <c r="X16" i="1"/>
  <c r="S16" i="1"/>
  <c r="V16" i="1"/>
  <c r="Y16" i="1"/>
  <c r="X15" i="1"/>
  <c r="S15" i="1"/>
  <c r="V15" i="1"/>
  <c r="Y15" i="1"/>
  <c r="X14" i="1"/>
  <c r="S14" i="1"/>
  <c r="V14" i="1"/>
  <c r="Y14" i="1"/>
  <c r="X13" i="1"/>
  <c r="S13" i="1"/>
  <c r="V13" i="1"/>
  <c r="Y13" i="1"/>
  <c r="X12" i="1"/>
  <c r="S12" i="1"/>
  <c r="V12" i="1"/>
  <c r="Y12" i="1"/>
  <c r="X11" i="1"/>
  <c r="S11" i="1"/>
  <c r="V11" i="1"/>
  <c r="Y11" i="1"/>
  <c r="X10" i="1"/>
  <c r="S10" i="1"/>
  <c r="V10" i="1"/>
  <c r="Y10" i="1"/>
  <c r="X9" i="1"/>
  <c r="S9" i="1"/>
  <c r="T9" i="1"/>
  <c r="V9" i="1"/>
  <c r="Y9" i="1"/>
  <c r="U9" i="1"/>
</calcChain>
</file>

<file path=xl/sharedStrings.xml><?xml version="1.0" encoding="utf-8"?>
<sst xmlns="http://schemas.openxmlformats.org/spreadsheetml/2006/main" count="450" uniqueCount="132">
  <si>
    <t>№</t>
  </si>
  <si>
    <t>Наименование объекта центра питания, класс напряжения</t>
  </si>
  <si>
    <t>Текущий дефицит</t>
  </si>
  <si>
    <t>Примечание</t>
  </si>
  <si>
    <t>Установленная
мощность трансформаторов Sуст. С указанием их количества, шт/МВА</t>
  </si>
  <si>
    <t>Суммарная полная мощность ЦП по результатам замеров максимума нагрузки Smax, МВА</t>
  </si>
  <si>
    <t>Полная мощность перераспределяемая в соответствии с ПТЭ, МВА за время</t>
  </si>
  <si>
    <t>Полная мощность с учетом перераспределения, МВА</t>
  </si>
  <si>
    <t>Ограничивающие факторы, МВА</t>
  </si>
  <si>
    <t>Допустимая нагрузка расчетная в режиме n-1, МВА</t>
  </si>
  <si>
    <t>Текущий дефицит/профицит установленной мощности, МВА</t>
  </si>
  <si>
    <t>Установленная мощность по выданным ТУ на ТП, МВА</t>
  </si>
  <si>
    <t>Ожидаемая нагрузка ЦП, МВА</t>
  </si>
  <si>
    <t>Полная мощность, перераспределяемая в соответствии с ПТЭ, МВА за время</t>
  </si>
  <si>
    <t>Полная мощность с учётом перераспределения, МВА</t>
  </si>
  <si>
    <t>Допустимая нагрузка расчётная в режиме n-1, МВА</t>
  </si>
  <si>
    <t>Перспективный дефицит/ профицит установленной мощности, МВА</t>
  </si>
  <si>
    <t>МВА</t>
  </si>
  <si>
    <t>мин.</t>
  </si>
  <si>
    <t>Аккольские РЭС</t>
  </si>
  <si>
    <t>Двух- и более трансформаторные ПС</t>
  </si>
  <si>
    <t>1.</t>
  </si>
  <si>
    <t xml:space="preserve">ПС Алексеевка </t>
  </si>
  <si>
    <t>16,0+10,0</t>
  </si>
  <si>
    <t>Т-1</t>
  </si>
  <si>
    <t>Т-2</t>
  </si>
  <si>
    <t>-</t>
  </si>
  <si>
    <t>2.</t>
  </si>
  <si>
    <t>ПС Искра</t>
  </si>
  <si>
    <t>10,0+7,5</t>
  </si>
  <si>
    <t>3.</t>
  </si>
  <si>
    <t>ПС Урюпинка</t>
  </si>
  <si>
    <t>2,5+2,5</t>
  </si>
  <si>
    <t>4.</t>
  </si>
  <si>
    <t>ПС Минская</t>
  </si>
  <si>
    <t>1,6+1,8</t>
  </si>
  <si>
    <t>5.</t>
  </si>
  <si>
    <t>ПС Одесская</t>
  </si>
  <si>
    <t>1,6+1,6</t>
  </si>
  <si>
    <t>6.</t>
  </si>
  <si>
    <t>ПС Ивановская</t>
  </si>
  <si>
    <t>7.</t>
  </si>
  <si>
    <t>ПС Новорыбинка</t>
  </si>
  <si>
    <t>8.</t>
  </si>
  <si>
    <t>ПС Акколь</t>
  </si>
  <si>
    <t>6,3+6,3</t>
  </si>
  <si>
    <t>9.</t>
  </si>
  <si>
    <t>ПС Трудовая</t>
  </si>
  <si>
    <t>1,6+2,5</t>
  </si>
  <si>
    <t>10.</t>
  </si>
  <si>
    <t>ПС Гусарка</t>
  </si>
  <si>
    <t>11.</t>
  </si>
  <si>
    <t>ПС Кенес</t>
  </si>
  <si>
    <t>1,0+1,0</t>
  </si>
  <si>
    <t>12.</t>
  </si>
  <si>
    <t>ПС Джамбул</t>
  </si>
  <si>
    <t>1,6+1,0</t>
  </si>
  <si>
    <t>13.</t>
  </si>
  <si>
    <t>ПС Наумовка</t>
  </si>
  <si>
    <t>14.</t>
  </si>
  <si>
    <t>ПС Карабулак</t>
  </si>
  <si>
    <t>Итого</t>
  </si>
  <si>
    <t>дефицит</t>
  </si>
  <si>
    <t>профицит</t>
  </si>
  <si>
    <t>Буландинские РЭС</t>
  </si>
  <si>
    <t>ПС Заводская</t>
  </si>
  <si>
    <t>16,0+16,0</t>
  </si>
  <si>
    <t>ПС Никольская</t>
  </si>
  <si>
    <t>ПС Карамышевка</t>
  </si>
  <si>
    <t>10,0+10,0</t>
  </si>
  <si>
    <t>ПС Журавлевка</t>
  </si>
  <si>
    <t>ПС Красноводская</t>
  </si>
  <si>
    <t>ПС Новобратская</t>
  </si>
  <si>
    <t>2,5+1,6</t>
  </si>
  <si>
    <t>ПС Капитоновка</t>
  </si>
  <si>
    <t>1,0+2,5</t>
  </si>
  <si>
    <t>ПС Даниловка</t>
  </si>
  <si>
    <t>2,5+1,0</t>
  </si>
  <si>
    <t>ПС Элеватор</t>
  </si>
  <si>
    <t>4,0+2,5</t>
  </si>
  <si>
    <t>ПС Колоколовка</t>
  </si>
  <si>
    <t>1,8+2,5</t>
  </si>
  <si>
    <t>ПС Вознесенка</t>
  </si>
  <si>
    <t>ПС Отрадная</t>
  </si>
  <si>
    <t>4,0+1,6</t>
  </si>
  <si>
    <t>ПС Ерголка</t>
  </si>
  <si>
    <t>ПС Амангельды</t>
  </si>
  <si>
    <t>15.</t>
  </si>
  <si>
    <t>ПС Иванковка</t>
  </si>
  <si>
    <t>16.</t>
  </si>
  <si>
    <t>ПС СПГО</t>
  </si>
  <si>
    <t>4,0+4,0</t>
  </si>
  <si>
    <t>Ерментауские РЭС</t>
  </si>
  <si>
    <t>ПС Ерментау</t>
  </si>
  <si>
    <t>10,0+10,0+4,0</t>
  </si>
  <si>
    <t>Т-3</t>
  </si>
  <si>
    <t>ПС Тургай</t>
  </si>
  <si>
    <t>ПС Новомарковка</t>
  </si>
  <si>
    <t>ПС Фрунзе</t>
  </si>
  <si>
    <t>ПС Город-2</t>
  </si>
  <si>
    <t>ПС Город-1</t>
  </si>
  <si>
    <t>1,6+4,0</t>
  </si>
  <si>
    <t>ПС Звенигородка</t>
  </si>
  <si>
    <t>ПС Павловка</t>
  </si>
  <si>
    <t>1,0+1,6</t>
  </si>
  <si>
    <t>ПС Горная</t>
  </si>
  <si>
    <t>ПС Уленты</t>
  </si>
  <si>
    <t>ПС Ленинская</t>
  </si>
  <si>
    <t>ПС Новодолинка</t>
  </si>
  <si>
    <t>ПС Благодатная</t>
  </si>
  <si>
    <t>Шортандинские РЭС</t>
  </si>
  <si>
    <t>Однотрансформаторные ПС</t>
  </si>
  <si>
    <t>ПС Андреевка</t>
  </si>
  <si>
    <t>ПС Агат</t>
  </si>
  <si>
    <t>ПС Кара-Адыр</t>
  </si>
  <si>
    <t>ПС Жолымбет</t>
  </si>
  <si>
    <t>25,0+25,0+63,0</t>
  </si>
  <si>
    <t>АТ-3</t>
  </si>
  <si>
    <t>ПС Шортанды</t>
  </si>
  <si>
    <t>10,0+6,3</t>
  </si>
  <si>
    <t>ПС Елизаветинка</t>
  </si>
  <si>
    <t>ПС Канкрынка</t>
  </si>
  <si>
    <t>ПС Дамса</t>
  </si>
  <si>
    <t>ПС Петровка</t>
  </si>
  <si>
    <t>ПС Пригородная</t>
  </si>
  <si>
    <t>ПС Раевка</t>
  </si>
  <si>
    <t>ПС Новокубанка</t>
  </si>
  <si>
    <t>2,5+4,0</t>
  </si>
  <si>
    <t>ПС Южная</t>
  </si>
  <si>
    <t>ПС Белое Озеро</t>
  </si>
  <si>
    <t>ПС Гуляй Поле</t>
  </si>
  <si>
    <t xml:space="preserve">Загрузка силовых трансформаторов                                                                                              
на ПС Степногорских МЭС на 16 марта 2022 г.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</si>
</sst>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#,##0.000"/>
  </numFmts>
  <fonts count="15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2"/>
      <color theme="1" tint="0.14999847407452621"/>
      <name val="Times New Roman"/>
      <family val="1"/>
      <charset val="204"/>
    </font>
    <font>
      <b/>
      <sz val="12"/>
      <name val="Arial Cyr"/>
      <charset val="204"/>
    </font>
    <font>
      <sz val="12"/>
      <color rgb="FFFF0000"/>
      <name val="Arial Cyr"/>
      <family val="2"/>
      <charset val="204"/>
    </font>
    <font>
      <b/>
      <sz val="12"/>
      <color rgb="FFFF0000"/>
      <name val="Arial Cyr"/>
      <family val="2"/>
      <charset val="204"/>
    </font>
    <font>
      <sz val="10"/>
      <name val="Arial Cyr"/>
      <family val="2"/>
      <charset val="204"/>
    </font>
    <font>
      <sz val="10"/>
      <color rgb="FFFF0000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653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3" fillId="0" borderId="0" xfId="0" applyFont="1"/>
    <xf numFmtId="0" fontId="1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2" fontId="2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165" fontId="5" fillId="4" borderId="2" xfId="0" applyNumberFormat="1" applyFont="1" applyFill="1" applyBorder="1" applyAlignment="1">
      <alignment horizontal="center" vertical="center" wrapText="1"/>
    </xf>
    <xf numFmtId="166" fontId="2" fillId="4" borderId="2" xfId="0" applyNumberFormat="1" applyFont="1" applyFill="1" applyBorder="1" applyAlignment="1">
      <alignment horizontal="center" vertical="center" wrapText="1"/>
    </xf>
    <xf numFmtId="3" fontId="2" fillId="4" borderId="2" xfId="0" applyNumberFormat="1" applyFont="1" applyFill="1" applyBorder="1" applyAlignment="1">
      <alignment horizontal="center" vertical="center" wrapText="1"/>
    </xf>
    <xf numFmtId="166" fontId="5" fillId="4" borderId="2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164" fontId="2" fillId="5" borderId="2" xfId="0" applyNumberFormat="1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vertical="center"/>
    </xf>
    <xf numFmtId="0" fontId="2" fillId="5" borderId="2" xfId="0" applyFont="1" applyFill="1" applyBorder="1" applyAlignment="1">
      <alignment horizontal="center" vertical="center"/>
    </xf>
    <xf numFmtId="166" fontId="2" fillId="5" borderId="2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/>
    </xf>
    <xf numFmtId="166" fontId="5" fillId="5" borderId="2" xfId="0" applyNumberFormat="1" applyFont="1" applyFill="1" applyBorder="1" applyAlignment="1">
      <alignment horizontal="center" vertical="center" wrapText="1"/>
    </xf>
    <xf numFmtId="0" fontId="7" fillId="5" borderId="0" xfId="0" applyFont="1" applyFill="1" applyAlignment="1">
      <alignment vertical="center"/>
    </xf>
    <xf numFmtId="0" fontId="8" fillId="5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6" fontId="1" fillId="2" borderId="2" xfId="0" applyNumberFormat="1" applyFont="1" applyFill="1" applyBorder="1" applyAlignment="1">
      <alignment horizontal="center" vertical="center"/>
    </xf>
    <xf numFmtId="166" fontId="1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65" fontId="1" fillId="2" borderId="5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left" vertical="center"/>
    </xf>
    <xf numFmtId="164" fontId="2" fillId="5" borderId="2" xfId="0" applyNumberFormat="1" applyFont="1" applyFill="1" applyBorder="1" applyAlignment="1">
      <alignment horizontal="center"/>
    </xf>
    <xf numFmtId="165" fontId="2" fillId="5" borderId="2" xfId="0" applyNumberFormat="1" applyFont="1" applyFill="1" applyBorder="1" applyAlignment="1">
      <alignment horizontal="center"/>
    </xf>
    <xf numFmtId="0" fontId="3" fillId="5" borderId="0" xfId="0" applyFont="1" applyFill="1"/>
    <xf numFmtId="0" fontId="2" fillId="4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left" vertical="center"/>
    </xf>
    <xf numFmtId="164" fontId="2" fillId="4" borderId="2" xfId="0" applyNumberFormat="1" applyFont="1" applyFill="1" applyBorder="1" applyAlignment="1">
      <alignment horizontal="center"/>
    </xf>
    <xf numFmtId="165" fontId="2" fillId="4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0" fontId="3" fillId="4" borderId="0" xfId="0" applyFont="1" applyFill="1"/>
    <xf numFmtId="0" fontId="2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164" fontId="4" fillId="0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/>
    <xf numFmtId="165" fontId="1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165" fontId="2" fillId="0" borderId="2" xfId="0" applyNumberFormat="1" applyFont="1" applyBorder="1" applyAlignment="1">
      <alignment vertical="center"/>
    </xf>
    <xf numFmtId="164" fontId="6" fillId="0" borderId="2" xfId="0" applyNumberFormat="1" applyFont="1" applyBorder="1"/>
    <xf numFmtId="164" fontId="2" fillId="2" borderId="2" xfId="0" applyNumberFormat="1" applyFont="1" applyFill="1" applyBorder="1"/>
    <xf numFmtId="0" fontId="3" fillId="2" borderId="0" xfId="0" applyFont="1" applyFill="1"/>
    <xf numFmtId="0" fontId="3" fillId="2" borderId="0" xfId="0" applyFont="1" applyFill="1" applyBorder="1"/>
    <xf numFmtId="0" fontId="11" fillId="0" borderId="0" xfId="0" applyFont="1"/>
    <xf numFmtId="0" fontId="11" fillId="0" borderId="0" xfId="0" applyFont="1" applyBorder="1"/>
    <xf numFmtId="2" fontId="3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12" fillId="2" borderId="0" xfId="0" applyFont="1" applyFill="1"/>
    <xf numFmtId="165" fontId="0" fillId="4" borderId="2" xfId="0" applyNumberFormat="1" applyFont="1" applyFill="1" applyBorder="1" applyAlignment="1">
      <alignment horizontal="center" vertical="center"/>
    </xf>
    <xf numFmtId="164" fontId="0" fillId="4" borderId="2" xfId="0" applyNumberFormat="1" applyFont="1" applyFill="1" applyBorder="1" applyAlignment="1">
      <alignment horizontal="center" vertical="center"/>
    </xf>
    <xf numFmtId="165" fontId="13" fillId="4" borderId="2" xfId="0" applyNumberFormat="1" applyFont="1" applyFill="1" applyBorder="1" applyAlignment="1">
      <alignment horizontal="center" vertical="center"/>
    </xf>
    <xf numFmtId="165" fontId="0" fillId="5" borderId="2" xfId="0" applyNumberFormat="1" applyFont="1" applyFill="1" applyBorder="1" applyAlignment="1">
      <alignment horizontal="center" vertical="center"/>
    </xf>
    <xf numFmtId="164" fontId="0" fillId="5" borderId="2" xfId="0" applyNumberFormat="1" applyFont="1" applyFill="1" applyBorder="1" applyAlignment="1">
      <alignment horizontal="center" vertical="center"/>
    </xf>
    <xf numFmtId="165" fontId="13" fillId="5" borderId="2" xfId="0" applyNumberFormat="1" applyFont="1" applyFill="1" applyBorder="1" applyAlignment="1">
      <alignment horizontal="center" vertical="center"/>
    </xf>
    <xf numFmtId="164" fontId="13" fillId="4" borderId="2" xfId="0" applyNumberFormat="1" applyFont="1" applyFill="1" applyBorder="1" applyAlignment="1">
      <alignment horizontal="center" vertical="center"/>
    </xf>
    <xf numFmtId="164" fontId="14" fillId="5" borderId="2" xfId="0" applyNumberFormat="1" applyFont="1" applyFill="1" applyBorder="1" applyAlignment="1">
      <alignment horizontal="center" vertical="center"/>
    </xf>
    <xf numFmtId="164" fontId="13" fillId="5" borderId="2" xfId="0" applyNumberFormat="1" applyFont="1" applyFill="1" applyBorder="1" applyAlignment="1">
      <alignment horizontal="center" vertical="center"/>
    </xf>
    <xf numFmtId="164" fontId="13" fillId="5" borderId="3" xfId="0" applyNumberFormat="1" applyFont="1" applyFill="1" applyBorder="1" applyAlignment="1">
      <alignment horizontal="center" vertical="center"/>
    </xf>
    <xf numFmtId="2" fontId="13" fillId="5" borderId="2" xfId="0" applyNumberFormat="1" applyFont="1" applyFill="1" applyBorder="1" applyAlignment="1">
      <alignment horizontal="center" vertical="center"/>
    </xf>
    <xf numFmtId="164" fontId="14" fillId="5" borderId="1" xfId="0" applyNumberFormat="1" applyFont="1" applyFill="1" applyBorder="1" applyAlignment="1">
      <alignment horizontal="center" vertical="center"/>
    </xf>
    <xf numFmtId="164" fontId="13" fillId="5" borderId="7" xfId="0" applyNumberFormat="1" applyFont="1" applyFill="1" applyBorder="1" applyAlignment="1">
      <alignment horizontal="center" vertical="center"/>
    </xf>
    <xf numFmtId="165" fontId="13" fillId="5" borderId="1" xfId="0" applyNumberFormat="1" applyFont="1" applyFill="1" applyBorder="1" applyAlignment="1">
      <alignment horizontal="center" vertical="center"/>
    </xf>
    <xf numFmtId="2" fontId="13" fillId="5" borderId="1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164" fontId="13" fillId="4" borderId="7" xfId="0" applyNumberFormat="1" applyFont="1" applyFill="1" applyBorder="1" applyAlignment="1">
      <alignment horizontal="center" vertical="center"/>
    </xf>
    <xf numFmtId="165" fontId="13" fillId="4" borderId="1" xfId="0" applyNumberFormat="1" applyFont="1" applyFill="1" applyBorder="1" applyAlignment="1">
      <alignment horizontal="center" vertical="center"/>
    </xf>
    <xf numFmtId="2" fontId="13" fillId="4" borderId="1" xfId="0" applyNumberFormat="1" applyFont="1" applyFill="1" applyBorder="1" applyAlignment="1">
      <alignment horizontal="center" vertical="center"/>
    </xf>
    <xf numFmtId="2" fontId="13" fillId="4" borderId="2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165" fontId="0" fillId="4" borderId="2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165" fontId="1" fillId="2" borderId="4" xfId="0" applyNumberFormat="1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10" fillId="0" borderId="0" xfId="0" applyFont="1" applyBorder="1" applyAlignment="1">
      <alignment wrapText="1"/>
    </xf>
    <xf numFmtId="165" fontId="13" fillId="5" borderId="7" xfId="0" applyNumberFormat="1" applyFont="1" applyFill="1" applyBorder="1" applyAlignment="1">
      <alignment horizontal="center" vertical="center"/>
    </xf>
    <xf numFmtId="165" fontId="13" fillId="5" borderId="9" xfId="0" applyNumberFormat="1" applyFont="1" applyFill="1" applyBorder="1" applyAlignment="1">
      <alignment horizontal="center" vertical="center"/>
    </xf>
    <xf numFmtId="165" fontId="13" fillId="4" borderId="7" xfId="0" applyNumberFormat="1" applyFont="1" applyFill="1" applyBorder="1" applyAlignment="1">
      <alignment horizontal="center" vertical="center"/>
    </xf>
    <xf numFmtId="165" fontId="13" fillId="4" borderId="9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65" fontId="13" fillId="5" borderId="3" xfId="0" applyNumberFormat="1" applyFont="1" applyFill="1" applyBorder="1" applyAlignment="1">
      <alignment horizontal="center" vertical="center"/>
    </xf>
    <xf numFmtId="165" fontId="13" fillId="5" borderId="5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5" fontId="1" fillId="2" borderId="2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165" fontId="13" fillId="5" borderId="2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165" fontId="0" fillId="5" borderId="2" xfId="0" applyNumberFormat="1" applyFont="1" applyFill="1" applyBorder="1" applyAlignment="1">
      <alignment horizontal="center" vertical="center"/>
    </xf>
    <xf numFmtId="165" fontId="0" fillId="5" borderId="3" xfId="0" applyNumberFormat="1" applyFont="1" applyFill="1" applyBorder="1" applyAlignment="1">
      <alignment horizontal="center" vertical="center"/>
    </xf>
    <xf numFmtId="165" fontId="0" fillId="5" borderId="5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/>
    <xf numFmtId="0" fontId="2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165" fontId="0" fillId="4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2" fontId="2" fillId="2" borderId="8" xfId="0" applyNumberFormat="1" applyFont="1" applyFill="1" applyBorder="1" applyAlignment="1">
      <alignment horizontal="center" vertical="center" wrapText="1"/>
    </xf>
    <xf numFmtId="2" fontId="2" fillId="2" borderId="9" xfId="0" applyNumberFormat="1" applyFont="1" applyFill="1" applyBorder="1" applyAlignment="1">
      <alignment horizontal="center" vertical="center" wrapText="1"/>
    </xf>
    <xf numFmtId="2" fontId="2" fillId="2" borderId="11" xfId="0" applyNumberFormat="1" applyFont="1" applyFill="1" applyBorder="1" applyAlignment="1">
      <alignment horizontal="center" vertical="center" wrapText="1"/>
    </xf>
    <xf numFmtId="2" fontId="2" fillId="2" borderId="12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10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/>
    <xf numFmtId="0" fontId="2" fillId="4" borderId="1" xfId="0" applyFont="1" applyFill="1" applyBorder="1" applyAlignment="1">
      <alignment horizontal="left" vertical="center"/>
    </xf>
    <xf numFmtId="165" fontId="13" fillId="4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617"/>
  <sheetViews>
    <sheetView tabSelected="1" view="pageBreakPreview" zoomScale="130" zoomScaleNormal="85" zoomScaleSheetLayoutView="130" workbookViewId="0">
      <pane xSplit="9" ySplit="5" topLeftCell="J6" activePane="bottomRight" state="frozen"/>
      <selection pane="topRight" activeCell="J1" sqref="J1"/>
      <selection pane="bottomLeft" activeCell="A6" sqref="A6"/>
      <selection pane="bottomRight" activeCell="T36" sqref="C36:T36"/>
    </sheetView>
  </sheetViews>
  <sheetFormatPr defaultRowHeight="15" x14ac:dyDescent="0.2"/>
  <cols>
    <col min="1" max="1" width="5.85546875" style="1" customWidth="1"/>
    <col min="2" max="2" width="23.5703125" style="1" customWidth="1"/>
    <col min="3" max="3" width="21.42578125" style="82" customWidth="1"/>
    <col min="4" max="9" width="5.5703125" style="1" customWidth="1"/>
    <col min="10" max="10" width="21.140625" style="1" customWidth="1"/>
    <col min="11" max="11" width="9.42578125" style="1" customWidth="1"/>
    <col min="12" max="12" width="12.5703125" style="1" customWidth="1"/>
    <col min="13" max="13" width="20" style="1" customWidth="1"/>
    <col min="14" max="14" width="17" style="1" customWidth="1"/>
    <col min="15" max="15" width="20" style="1" customWidth="1"/>
    <col min="16" max="17" width="18.42578125" style="1" customWidth="1"/>
    <col min="18" max="18" width="15.7109375" style="6" customWidth="1"/>
    <col min="19" max="19" width="15.140625" style="6" customWidth="1"/>
    <col min="20" max="20" width="9.140625" style="6" customWidth="1"/>
    <col min="21" max="21" width="12.85546875" style="6" customWidth="1"/>
    <col min="22" max="22" width="20.7109375" style="1" customWidth="1"/>
    <col min="23" max="23" width="13.42578125" style="1" customWidth="1"/>
    <col min="24" max="24" width="14.7109375" style="1" customWidth="1"/>
    <col min="25" max="25" width="16.28515625" style="1" customWidth="1"/>
    <col min="26" max="26" width="18.5703125" style="1" customWidth="1"/>
    <col min="27" max="16384" width="9.140625" style="1"/>
  </cols>
  <sheetData>
    <row r="1" spans="1:26" ht="44.25" customHeight="1" x14ac:dyDescent="0.25">
      <c r="A1" s="164" t="s">
        <v>131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5"/>
      <c r="R1" s="165"/>
      <c r="S1" s="165"/>
      <c r="T1" s="165"/>
      <c r="U1" s="165"/>
      <c r="V1" s="165"/>
      <c r="W1" s="165"/>
      <c r="X1" s="165"/>
      <c r="Y1" s="165"/>
      <c r="Z1" s="165"/>
    </row>
    <row r="2" spans="1:26" ht="15" customHeight="1" x14ac:dyDescent="0.25">
      <c r="A2" s="2"/>
      <c r="B2" s="2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4"/>
      <c r="R2" s="5"/>
      <c r="S2" s="5"/>
      <c r="T2" s="5"/>
      <c r="U2" s="5"/>
      <c r="V2" s="4"/>
      <c r="W2" s="4"/>
      <c r="X2" s="4"/>
      <c r="Y2" s="4"/>
      <c r="Z2" s="4"/>
    </row>
    <row r="3" spans="1:26" s="6" customFormat="1" ht="15" customHeight="1" x14ac:dyDescent="0.25">
      <c r="A3" s="166" t="s">
        <v>0</v>
      </c>
      <c r="B3" s="169" t="s">
        <v>1</v>
      </c>
      <c r="C3" s="170" t="s">
        <v>2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2"/>
      <c r="Q3" s="173" t="s">
        <v>3</v>
      </c>
      <c r="R3" s="153"/>
      <c r="S3" s="176"/>
      <c r="T3" s="176"/>
      <c r="U3" s="176"/>
      <c r="V3" s="176"/>
      <c r="W3" s="176"/>
      <c r="X3" s="176"/>
      <c r="Y3" s="154"/>
      <c r="Z3" s="161" t="s">
        <v>3</v>
      </c>
    </row>
    <row r="4" spans="1:26" s="6" customFormat="1" ht="69.75" customHeight="1" x14ac:dyDescent="0.2">
      <c r="A4" s="167"/>
      <c r="B4" s="169"/>
      <c r="C4" s="178" t="s">
        <v>4</v>
      </c>
      <c r="D4" s="179" t="s">
        <v>4</v>
      </c>
      <c r="E4" s="180"/>
      <c r="F4" s="180"/>
      <c r="G4" s="180"/>
      <c r="H4" s="180"/>
      <c r="I4" s="181"/>
      <c r="J4" s="185" t="s">
        <v>5</v>
      </c>
      <c r="K4" s="163" t="s">
        <v>6</v>
      </c>
      <c r="L4" s="163"/>
      <c r="M4" s="163" t="s">
        <v>7</v>
      </c>
      <c r="N4" s="163" t="s">
        <v>8</v>
      </c>
      <c r="O4" s="163" t="s">
        <v>9</v>
      </c>
      <c r="P4" s="163" t="s">
        <v>10</v>
      </c>
      <c r="Q4" s="174"/>
      <c r="R4" s="187" t="s">
        <v>11</v>
      </c>
      <c r="S4" s="160" t="s">
        <v>12</v>
      </c>
      <c r="T4" s="153" t="s">
        <v>13</v>
      </c>
      <c r="U4" s="154"/>
      <c r="V4" s="161" t="s">
        <v>14</v>
      </c>
      <c r="W4" s="161" t="s">
        <v>8</v>
      </c>
      <c r="X4" s="161" t="s">
        <v>15</v>
      </c>
      <c r="Y4" s="160" t="s">
        <v>16</v>
      </c>
      <c r="Z4" s="177"/>
    </row>
    <row r="5" spans="1:26" s="6" customFormat="1" ht="21" customHeight="1" x14ac:dyDescent="0.2">
      <c r="A5" s="168"/>
      <c r="B5" s="169"/>
      <c r="C5" s="178"/>
      <c r="D5" s="182"/>
      <c r="E5" s="183"/>
      <c r="F5" s="183"/>
      <c r="G5" s="183"/>
      <c r="H5" s="183"/>
      <c r="I5" s="184"/>
      <c r="J5" s="186"/>
      <c r="K5" s="7" t="s">
        <v>17</v>
      </c>
      <c r="L5" s="7" t="s">
        <v>18</v>
      </c>
      <c r="M5" s="163"/>
      <c r="N5" s="163"/>
      <c r="O5" s="163"/>
      <c r="P5" s="163"/>
      <c r="Q5" s="175"/>
      <c r="R5" s="187"/>
      <c r="S5" s="160"/>
      <c r="T5" s="8" t="s">
        <v>17</v>
      </c>
      <c r="U5" s="8" t="s">
        <v>18</v>
      </c>
      <c r="V5" s="162"/>
      <c r="W5" s="162"/>
      <c r="X5" s="162"/>
      <c r="Y5" s="160"/>
      <c r="Z5" s="162"/>
    </row>
    <row r="6" spans="1:26" s="6" customFormat="1" ht="16.5" customHeight="1" x14ac:dyDescent="0.2">
      <c r="A6" s="9">
        <v>1</v>
      </c>
      <c r="B6" s="10">
        <v>2</v>
      </c>
      <c r="C6" s="11"/>
      <c r="D6" s="150">
        <v>3</v>
      </c>
      <c r="E6" s="151"/>
      <c r="F6" s="151"/>
      <c r="G6" s="151"/>
      <c r="H6" s="151"/>
      <c r="I6" s="152"/>
      <c r="J6" s="12">
        <v>4</v>
      </c>
      <c r="K6" s="150">
        <v>5</v>
      </c>
      <c r="L6" s="152"/>
      <c r="M6" s="12">
        <v>6</v>
      </c>
      <c r="N6" s="12">
        <v>7</v>
      </c>
      <c r="O6" s="12">
        <v>8</v>
      </c>
      <c r="P6" s="12">
        <v>9</v>
      </c>
      <c r="Q6" s="8">
        <v>10</v>
      </c>
      <c r="R6" s="188">
        <v>11</v>
      </c>
      <c r="S6" s="8">
        <v>12</v>
      </c>
      <c r="T6" s="153">
        <v>5</v>
      </c>
      <c r="U6" s="154"/>
      <c r="V6" s="8">
        <v>6</v>
      </c>
      <c r="W6" s="8">
        <v>7</v>
      </c>
      <c r="X6" s="8">
        <v>8</v>
      </c>
      <c r="Y6" s="8">
        <v>9</v>
      </c>
      <c r="Z6" s="8">
        <v>10</v>
      </c>
    </row>
    <row r="7" spans="1:26" s="6" customFormat="1" ht="18" customHeight="1" x14ac:dyDescent="0.2">
      <c r="A7" s="155" t="s">
        <v>19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6"/>
      <c r="R7" s="156"/>
      <c r="S7" s="156"/>
      <c r="T7" s="156"/>
      <c r="U7" s="156"/>
      <c r="V7" s="156"/>
      <c r="W7" s="156"/>
      <c r="X7" s="156"/>
      <c r="Y7" s="156"/>
      <c r="Z7" s="156"/>
    </row>
    <row r="8" spans="1:26" s="13" customFormat="1" ht="18" customHeight="1" x14ac:dyDescent="0.2">
      <c r="A8" s="157" t="s">
        <v>20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8"/>
      <c r="R8" s="158"/>
      <c r="S8" s="158"/>
      <c r="T8" s="158"/>
      <c r="U8" s="158"/>
      <c r="V8" s="158"/>
      <c r="W8" s="158"/>
      <c r="X8" s="158"/>
      <c r="Y8" s="158"/>
      <c r="Z8" s="158"/>
    </row>
    <row r="9" spans="1:26" s="20" customFormat="1" ht="15.75" customHeight="1" x14ac:dyDescent="0.2">
      <c r="A9" s="14" t="s">
        <v>21</v>
      </c>
      <c r="B9" s="15" t="s">
        <v>22</v>
      </c>
      <c r="C9" s="93" t="s">
        <v>23</v>
      </c>
      <c r="D9" s="87" t="s">
        <v>24</v>
      </c>
      <c r="E9" s="88">
        <v>16</v>
      </c>
      <c r="F9" s="87" t="s">
        <v>25</v>
      </c>
      <c r="G9" s="88">
        <v>10</v>
      </c>
      <c r="H9" s="87" t="s">
        <v>26</v>
      </c>
      <c r="I9" s="87" t="s">
        <v>26</v>
      </c>
      <c r="J9" s="89">
        <v>10.077</v>
      </c>
      <c r="K9" s="159">
        <v>0</v>
      </c>
      <c r="L9" s="159"/>
      <c r="M9" s="89">
        <f t="shared" ref="M9:M22" si="0">J9</f>
        <v>10.077</v>
      </c>
      <c r="N9" s="87">
        <v>0</v>
      </c>
      <c r="O9" s="88">
        <f>MIN(D9:I9)</f>
        <v>10</v>
      </c>
      <c r="P9" s="87">
        <f>O9-M9</f>
        <v>-7.6999999999999957E-2</v>
      </c>
      <c r="Q9" s="16"/>
      <c r="R9" s="17">
        <v>6.9</v>
      </c>
      <c r="S9" s="17">
        <f>J9+R9</f>
        <v>16.977</v>
      </c>
      <c r="T9" s="17">
        <f>K9</f>
        <v>0</v>
      </c>
      <c r="U9" s="18">
        <f>L9</f>
        <v>0</v>
      </c>
      <c r="V9" s="17">
        <f>S9-T9</f>
        <v>16.977</v>
      </c>
      <c r="W9" s="17">
        <v>0</v>
      </c>
      <c r="X9" s="17">
        <f>O9</f>
        <v>10</v>
      </c>
      <c r="Y9" s="19">
        <f>X9-V9</f>
        <v>-6.9770000000000003</v>
      </c>
      <c r="Z9" s="19"/>
    </row>
    <row r="10" spans="1:26" s="29" customFormat="1" ht="15.75" customHeight="1" x14ac:dyDescent="0.2">
      <c r="A10" s="21" t="s">
        <v>27</v>
      </c>
      <c r="B10" s="22" t="s">
        <v>28</v>
      </c>
      <c r="C10" s="94" t="s">
        <v>29</v>
      </c>
      <c r="D10" s="90" t="s">
        <v>24</v>
      </c>
      <c r="E10" s="91">
        <v>10</v>
      </c>
      <c r="F10" s="90" t="s">
        <v>25</v>
      </c>
      <c r="G10" s="91">
        <v>7.5</v>
      </c>
      <c r="H10" s="90" t="s">
        <v>26</v>
      </c>
      <c r="I10" s="90" t="s">
        <v>26</v>
      </c>
      <c r="J10" s="92">
        <v>1.0329999999999999</v>
      </c>
      <c r="K10" s="147">
        <v>0</v>
      </c>
      <c r="L10" s="147"/>
      <c r="M10" s="92">
        <f t="shared" si="0"/>
        <v>1.0329999999999999</v>
      </c>
      <c r="N10" s="90">
        <v>0</v>
      </c>
      <c r="O10" s="91">
        <f t="shared" ref="O10:O22" si="1">MIN(D10:I10)</f>
        <v>7.5</v>
      </c>
      <c r="P10" s="90">
        <f>O10-M10</f>
        <v>6.4670000000000005</v>
      </c>
      <c r="Q10" s="24"/>
      <c r="R10" s="25">
        <v>0.27400000000000002</v>
      </c>
      <c r="S10" s="26">
        <f t="shared" ref="S10:S22" si="2">J10+R10</f>
        <v>1.3069999999999999</v>
      </c>
      <c r="T10" s="27"/>
      <c r="U10" s="27"/>
      <c r="V10" s="26">
        <f t="shared" ref="V10:V22" si="3">S10-T10</f>
        <v>1.3069999999999999</v>
      </c>
      <c r="W10" s="27"/>
      <c r="X10" s="26">
        <f t="shared" ref="X10:X22" si="4">O10</f>
        <v>7.5</v>
      </c>
      <c r="Y10" s="28">
        <f t="shared" ref="Y10:Y22" si="5">X10-V10</f>
        <v>6.1929999999999996</v>
      </c>
      <c r="Z10" s="27"/>
    </row>
    <row r="11" spans="1:26" s="29" customFormat="1" ht="15.75" customHeight="1" x14ac:dyDescent="0.2">
      <c r="A11" s="21" t="s">
        <v>30</v>
      </c>
      <c r="B11" s="22" t="s">
        <v>31</v>
      </c>
      <c r="C11" s="94" t="s">
        <v>32</v>
      </c>
      <c r="D11" s="90" t="s">
        <v>24</v>
      </c>
      <c r="E11" s="91">
        <v>2.5</v>
      </c>
      <c r="F11" s="90" t="s">
        <v>25</v>
      </c>
      <c r="G11" s="91">
        <v>2.5</v>
      </c>
      <c r="H11" s="90" t="s">
        <v>26</v>
      </c>
      <c r="I11" s="90" t="s">
        <v>26</v>
      </c>
      <c r="J11" s="92">
        <v>0.7</v>
      </c>
      <c r="K11" s="147">
        <v>0</v>
      </c>
      <c r="L11" s="147"/>
      <c r="M11" s="92">
        <f t="shared" si="0"/>
        <v>0.7</v>
      </c>
      <c r="N11" s="90">
        <v>0</v>
      </c>
      <c r="O11" s="91">
        <f t="shared" si="1"/>
        <v>2.5</v>
      </c>
      <c r="P11" s="90">
        <f t="shared" ref="P11:P21" si="6">O11-M11</f>
        <v>1.8</v>
      </c>
      <c r="Q11" s="23"/>
      <c r="R11" s="25">
        <v>0.83799999999999997</v>
      </c>
      <c r="S11" s="26">
        <f t="shared" si="2"/>
        <v>1.5379999999999998</v>
      </c>
      <c r="T11" s="25"/>
      <c r="U11" s="25"/>
      <c r="V11" s="26">
        <f t="shared" si="3"/>
        <v>1.5379999999999998</v>
      </c>
      <c r="W11" s="25"/>
      <c r="X11" s="26">
        <f t="shared" si="4"/>
        <v>2.5</v>
      </c>
      <c r="Y11" s="28">
        <f t="shared" si="5"/>
        <v>0.96200000000000019</v>
      </c>
      <c r="Z11" s="25"/>
    </row>
    <row r="12" spans="1:26" s="29" customFormat="1" ht="15.75" customHeight="1" x14ac:dyDescent="0.2">
      <c r="A12" s="21" t="s">
        <v>33</v>
      </c>
      <c r="B12" s="22" t="s">
        <v>34</v>
      </c>
      <c r="C12" s="94" t="s">
        <v>35</v>
      </c>
      <c r="D12" s="90" t="s">
        <v>24</v>
      </c>
      <c r="E12" s="91">
        <v>1.6</v>
      </c>
      <c r="F12" s="90" t="s">
        <v>25</v>
      </c>
      <c r="G12" s="91">
        <v>1.6</v>
      </c>
      <c r="H12" s="90" t="s">
        <v>26</v>
      </c>
      <c r="I12" s="90" t="s">
        <v>26</v>
      </c>
      <c r="J12" s="92">
        <v>6.6000000000000003E-2</v>
      </c>
      <c r="K12" s="148">
        <v>0</v>
      </c>
      <c r="L12" s="149"/>
      <c r="M12" s="92">
        <f t="shared" si="0"/>
        <v>6.6000000000000003E-2</v>
      </c>
      <c r="N12" s="90">
        <v>0</v>
      </c>
      <c r="O12" s="91">
        <f t="shared" si="1"/>
        <v>1.6</v>
      </c>
      <c r="P12" s="90">
        <f t="shared" si="6"/>
        <v>1.534</v>
      </c>
      <c r="Q12" s="23"/>
      <c r="R12" s="25">
        <v>2.5999999999999999E-2</v>
      </c>
      <c r="S12" s="26">
        <f t="shared" si="2"/>
        <v>9.1999999999999998E-2</v>
      </c>
      <c r="T12" s="25"/>
      <c r="U12" s="25"/>
      <c r="V12" s="26">
        <f t="shared" si="3"/>
        <v>9.1999999999999998E-2</v>
      </c>
      <c r="W12" s="25"/>
      <c r="X12" s="26">
        <f t="shared" si="4"/>
        <v>1.6</v>
      </c>
      <c r="Y12" s="28">
        <f t="shared" si="5"/>
        <v>1.508</v>
      </c>
      <c r="Z12" s="25"/>
    </row>
    <row r="13" spans="1:26" s="29" customFormat="1" ht="15.75" customHeight="1" x14ac:dyDescent="0.2">
      <c r="A13" s="21" t="s">
        <v>36</v>
      </c>
      <c r="B13" s="22" t="s">
        <v>37</v>
      </c>
      <c r="C13" s="94" t="s">
        <v>38</v>
      </c>
      <c r="D13" s="90" t="s">
        <v>24</v>
      </c>
      <c r="E13" s="91">
        <v>1.6</v>
      </c>
      <c r="F13" s="90" t="s">
        <v>25</v>
      </c>
      <c r="G13" s="91">
        <v>1.6</v>
      </c>
      <c r="H13" s="90" t="s">
        <v>26</v>
      </c>
      <c r="I13" s="90" t="s">
        <v>26</v>
      </c>
      <c r="J13" s="92">
        <v>5.5E-2</v>
      </c>
      <c r="K13" s="147">
        <v>0</v>
      </c>
      <c r="L13" s="147"/>
      <c r="M13" s="92">
        <f t="shared" si="0"/>
        <v>5.5E-2</v>
      </c>
      <c r="N13" s="90">
        <v>0</v>
      </c>
      <c r="O13" s="91">
        <f t="shared" si="1"/>
        <v>1.6</v>
      </c>
      <c r="P13" s="90">
        <f t="shared" si="6"/>
        <v>1.5450000000000002</v>
      </c>
      <c r="Q13" s="23"/>
      <c r="R13" s="25">
        <v>0</v>
      </c>
      <c r="S13" s="26">
        <f>J13+R13</f>
        <v>5.5E-2</v>
      </c>
      <c r="T13" s="25"/>
      <c r="U13" s="25"/>
      <c r="V13" s="26">
        <f t="shared" si="3"/>
        <v>5.5E-2</v>
      </c>
      <c r="W13" s="25"/>
      <c r="X13" s="26">
        <f t="shared" si="4"/>
        <v>1.6</v>
      </c>
      <c r="Y13" s="28">
        <f t="shared" si="5"/>
        <v>1.5450000000000002</v>
      </c>
      <c r="Z13" s="25"/>
    </row>
    <row r="14" spans="1:26" s="29" customFormat="1" ht="15.75" customHeight="1" x14ac:dyDescent="0.2">
      <c r="A14" s="21" t="s">
        <v>39</v>
      </c>
      <c r="B14" s="22" t="s">
        <v>40</v>
      </c>
      <c r="C14" s="94" t="s">
        <v>38</v>
      </c>
      <c r="D14" s="90" t="s">
        <v>24</v>
      </c>
      <c r="E14" s="91">
        <v>1.6</v>
      </c>
      <c r="F14" s="90" t="s">
        <v>25</v>
      </c>
      <c r="G14" s="91">
        <v>1.6</v>
      </c>
      <c r="H14" s="90" t="s">
        <v>26</v>
      </c>
      <c r="I14" s="90" t="s">
        <v>26</v>
      </c>
      <c r="J14" s="92">
        <v>0.26600000000000001</v>
      </c>
      <c r="K14" s="147">
        <v>0</v>
      </c>
      <c r="L14" s="147"/>
      <c r="M14" s="92">
        <f t="shared" si="0"/>
        <v>0.26600000000000001</v>
      </c>
      <c r="N14" s="90">
        <v>0</v>
      </c>
      <c r="O14" s="91">
        <f t="shared" si="1"/>
        <v>1.6</v>
      </c>
      <c r="P14" s="90">
        <f t="shared" si="6"/>
        <v>1.3340000000000001</v>
      </c>
      <c r="Q14" s="23"/>
      <c r="R14" s="25">
        <v>0.15</v>
      </c>
      <c r="S14" s="26">
        <f>J14+R14</f>
        <v>0.41600000000000004</v>
      </c>
      <c r="T14" s="25"/>
      <c r="U14" s="25"/>
      <c r="V14" s="26">
        <f t="shared" si="3"/>
        <v>0.41600000000000004</v>
      </c>
      <c r="W14" s="25"/>
      <c r="X14" s="26">
        <f t="shared" si="4"/>
        <v>1.6</v>
      </c>
      <c r="Y14" s="28">
        <f t="shared" si="5"/>
        <v>1.1840000000000002</v>
      </c>
      <c r="Z14" s="25"/>
    </row>
    <row r="15" spans="1:26" s="29" customFormat="1" ht="15.75" customHeight="1" x14ac:dyDescent="0.2">
      <c r="A15" s="21" t="s">
        <v>41</v>
      </c>
      <c r="B15" s="22" t="s">
        <v>42</v>
      </c>
      <c r="C15" s="94" t="s">
        <v>32</v>
      </c>
      <c r="D15" s="90" t="s">
        <v>24</v>
      </c>
      <c r="E15" s="91">
        <v>2.5</v>
      </c>
      <c r="F15" s="90" t="s">
        <v>25</v>
      </c>
      <c r="G15" s="91">
        <v>2.5</v>
      </c>
      <c r="H15" s="90" t="s">
        <v>26</v>
      </c>
      <c r="I15" s="90" t="s">
        <v>26</v>
      </c>
      <c r="J15" s="92">
        <v>0.23300000000000001</v>
      </c>
      <c r="K15" s="147">
        <v>0</v>
      </c>
      <c r="L15" s="147"/>
      <c r="M15" s="92">
        <f t="shared" si="0"/>
        <v>0.23300000000000001</v>
      </c>
      <c r="N15" s="90">
        <v>0</v>
      </c>
      <c r="O15" s="91">
        <f t="shared" si="1"/>
        <v>2.5</v>
      </c>
      <c r="P15" s="90">
        <f t="shared" si="6"/>
        <v>2.2669999999999999</v>
      </c>
      <c r="Q15" s="23"/>
      <c r="R15" s="25">
        <v>0.248</v>
      </c>
      <c r="S15" s="26">
        <f t="shared" si="2"/>
        <v>0.48099999999999998</v>
      </c>
      <c r="T15" s="25"/>
      <c r="U15" s="25"/>
      <c r="V15" s="26">
        <f t="shared" si="3"/>
        <v>0.48099999999999998</v>
      </c>
      <c r="W15" s="25"/>
      <c r="X15" s="26">
        <f t="shared" si="4"/>
        <v>2.5</v>
      </c>
      <c r="Y15" s="28">
        <f t="shared" si="5"/>
        <v>2.0190000000000001</v>
      </c>
      <c r="Z15" s="25"/>
    </row>
    <row r="16" spans="1:26" s="29" customFormat="1" ht="15.75" customHeight="1" x14ac:dyDescent="0.2">
      <c r="A16" s="21" t="s">
        <v>43</v>
      </c>
      <c r="B16" s="22" t="s">
        <v>44</v>
      </c>
      <c r="C16" s="94" t="s">
        <v>45</v>
      </c>
      <c r="D16" s="90" t="s">
        <v>24</v>
      </c>
      <c r="E16" s="91">
        <v>6.3</v>
      </c>
      <c r="F16" s="90" t="s">
        <v>25</v>
      </c>
      <c r="G16" s="91">
        <v>6.3</v>
      </c>
      <c r="H16" s="90" t="s">
        <v>26</v>
      </c>
      <c r="I16" s="90" t="s">
        <v>26</v>
      </c>
      <c r="J16" s="92">
        <v>4.7549999999999999</v>
      </c>
      <c r="K16" s="147">
        <v>0</v>
      </c>
      <c r="L16" s="147"/>
      <c r="M16" s="92">
        <f t="shared" si="0"/>
        <v>4.7549999999999999</v>
      </c>
      <c r="N16" s="90">
        <v>0</v>
      </c>
      <c r="O16" s="91">
        <f t="shared" si="1"/>
        <v>6.3</v>
      </c>
      <c r="P16" s="90">
        <f t="shared" si="6"/>
        <v>1.5449999999999999</v>
      </c>
      <c r="Q16" s="23"/>
      <c r="R16" s="25">
        <v>0.70599999999999996</v>
      </c>
      <c r="S16" s="26">
        <f t="shared" si="2"/>
        <v>5.4610000000000003</v>
      </c>
      <c r="T16" s="25"/>
      <c r="U16" s="25"/>
      <c r="V16" s="26">
        <f t="shared" si="3"/>
        <v>5.4610000000000003</v>
      </c>
      <c r="W16" s="25"/>
      <c r="X16" s="26">
        <f t="shared" si="4"/>
        <v>6.3</v>
      </c>
      <c r="Y16" s="28">
        <f t="shared" si="5"/>
        <v>0.83899999999999952</v>
      </c>
      <c r="Z16" s="25"/>
    </row>
    <row r="17" spans="1:26" s="29" customFormat="1" ht="15.75" customHeight="1" x14ac:dyDescent="0.2">
      <c r="A17" s="21" t="s">
        <v>46</v>
      </c>
      <c r="B17" s="22" t="s">
        <v>47</v>
      </c>
      <c r="C17" s="94" t="s">
        <v>48</v>
      </c>
      <c r="D17" s="90" t="s">
        <v>24</v>
      </c>
      <c r="E17" s="91">
        <v>1.6</v>
      </c>
      <c r="F17" s="90" t="s">
        <v>25</v>
      </c>
      <c r="G17" s="91">
        <v>2.5</v>
      </c>
      <c r="H17" s="90" t="s">
        <v>26</v>
      </c>
      <c r="I17" s="90" t="s">
        <v>26</v>
      </c>
      <c r="J17" s="92">
        <v>0.4</v>
      </c>
      <c r="K17" s="147">
        <v>0</v>
      </c>
      <c r="L17" s="147"/>
      <c r="M17" s="92">
        <f t="shared" si="0"/>
        <v>0.4</v>
      </c>
      <c r="N17" s="90">
        <v>0</v>
      </c>
      <c r="O17" s="91">
        <f t="shared" si="1"/>
        <v>1.6</v>
      </c>
      <c r="P17" s="90">
        <f t="shared" si="6"/>
        <v>1.2000000000000002</v>
      </c>
      <c r="Q17" s="23"/>
      <c r="R17" s="25">
        <v>0.06</v>
      </c>
      <c r="S17" s="26">
        <f t="shared" si="2"/>
        <v>0.46</v>
      </c>
      <c r="T17" s="25"/>
      <c r="U17" s="25"/>
      <c r="V17" s="26">
        <f t="shared" si="3"/>
        <v>0.46</v>
      </c>
      <c r="W17" s="25"/>
      <c r="X17" s="26">
        <f t="shared" si="4"/>
        <v>1.6</v>
      </c>
      <c r="Y17" s="28">
        <f t="shared" si="5"/>
        <v>1.1400000000000001</v>
      </c>
      <c r="Z17" s="25"/>
    </row>
    <row r="18" spans="1:26" s="29" customFormat="1" ht="15.75" customHeight="1" x14ac:dyDescent="0.2">
      <c r="A18" s="21" t="s">
        <v>49</v>
      </c>
      <c r="B18" s="22" t="s">
        <v>50</v>
      </c>
      <c r="C18" s="94" t="s">
        <v>38</v>
      </c>
      <c r="D18" s="90" t="s">
        <v>24</v>
      </c>
      <c r="E18" s="91">
        <v>1.6</v>
      </c>
      <c r="F18" s="90" t="s">
        <v>25</v>
      </c>
      <c r="G18" s="91">
        <v>1.6</v>
      </c>
      <c r="H18" s="90" t="s">
        <v>26</v>
      </c>
      <c r="I18" s="90" t="s">
        <v>26</v>
      </c>
      <c r="J18" s="92">
        <v>0.28799999999999998</v>
      </c>
      <c r="K18" s="147">
        <v>0</v>
      </c>
      <c r="L18" s="147"/>
      <c r="M18" s="92">
        <f t="shared" si="0"/>
        <v>0.28799999999999998</v>
      </c>
      <c r="N18" s="90">
        <v>0</v>
      </c>
      <c r="O18" s="91">
        <f t="shared" si="1"/>
        <v>1.6</v>
      </c>
      <c r="P18" s="90">
        <f t="shared" si="6"/>
        <v>1.3120000000000001</v>
      </c>
      <c r="Q18" s="23"/>
      <c r="R18" s="25">
        <v>0.20699999999999999</v>
      </c>
      <c r="S18" s="26">
        <f t="shared" si="2"/>
        <v>0.495</v>
      </c>
      <c r="T18" s="25"/>
      <c r="U18" s="25"/>
      <c r="V18" s="26">
        <f t="shared" si="3"/>
        <v>0.495</v>
      </c>
      <c r="W18" s="25"/>
      <c r="X18" s="26">
        <f t="shared" si="4"/>
        <v>1.6</v>
      </c>
      <c r="Y18" s="28">
        <f t="shared" si="5"/>
        <v>1.105</v>
      </c>
      <c r="Z18" s="25"/>
    </row>
    <row r="19" spans="1:26" s="29" customFormat="1" ht="15.75" customHeight="1" x14ac:dyDescent="0.2">
      <c r="A19" s="21" t="s">
        <v>51</v>
      </c>
      <c r="B19" s="30" t="s">
        <v>52</v>
      </c>
      <c r="C19" s="94" t="s">
        <v>53</v>
      </c>
      <c r="D19" s="90" t="s">
        <v>24</v>
      </c>
      <c r="E19" s="91">
        <v>1</v>
      </c>
      <c r="F19" s="90" t="s">
        <v>25</v>
      </c>
      <c r="G19" s="91">
        <v>1</v>
      </c>
      <c r="H19" s="90" t="s">
        <v>26</v>
      </c>
      <c r="I19" s="90" t="s">
        <v>26</v>
      </c>
      <c r="J19" s="92">
        <v>0.14399999999999999</v>
      </c>
      <c r="K19" s="147">
        <v>0</v>
      </c>
      <c r="L19" s="147"/>
      <c r="M19" s="92">
        <f t="shared" si="0"/>
        <v>0.14399999999999999</v>
      </c>
      <c r="N19" s="90">
        <v>0</v>
      </c>
      <c r="O19" s="91">
        <f t="shared" si="1"/>
        <v>1</v>
      </c>
      <c r="P19" s="90">
        <f t="shared" si="6"/>
        <v>0.85599999999999998</v>
      </c>
      <c r="Q19" s="23"/>
      <c r="R19" s="25">
        <v>0.28399999999999997</v>
      </c>
      <c r="S19" s="26">
        <f t="shared" si="2"/>
        <v>0.42799999999999994</v>
      </c>
      <c r="T19" s="25"/>
      <c r="U19" s="25"/>
      <c r="V19" s="26">
        <f t="shared" si="3"/>
        <v>0.42799999999999994</v>
      </c>
      <c r="W19" s="25"/>
      <c r="X19" s="26">
        <f t="shared" si="4"/>
        <v>1</v>
      </c>
      <c r="Y19" s="28">
        <f t="shared" si="5"/>
        <v>0.57200000000000006</v>
      </c>
      <c r="Z19" s="25"/>
    </row>
    <row r="20" spans="1:26" s="29" customFormat="1" ht="15.75" customHeight="1" x14ac:dyDescent="0.2">
      <c r="A20" s="21" t="s">
        <v>54</v>
      </c>
      <c r="B20" s="22" t="s">
        <v>55</v>
      </c>
      <c r="C20" s="94" t="s">
        <v>56</v>
      </c>
      <c r="D20" s="90" t="s">
        <v>24</v>
      </c>
      <c r="E20" s="91">
        <v>1.6</v>
      </c>
      <c r="F20" s="90" t="s">
        <v>25</v>
      </c>
      <c r="G20" s="91">
        <v>1</v>
      </c>
      <c r="H20" s="90" t="s">
        <v>26</v>
      </c>
      <c r="I20" s="90" t="s">
        <v>26</v>
      </c>
      <c r="J20" s="92">
        <v>6.6000000000000003E-2</v>
      </c>
      <c r="K20" s="147">
        <v>0</v>
      </c>
      <c r="L20" s="147"/>
      <c r="M20" s="92">
        <f t="shared" si="0"/>
        <v>6.6000000000000003E-2</v>
      </c>
      <c r="N20" s="90">
        <v>0</v>
      </c>
      <c r="O20" s="91">
        <f t="shared" si="1"/>
        <v>1</v>
      </c>
      <c r="P20" s="90">
        <f t="shared" si="6"/>
        <v>0.93399999999999994</v>
      </c>
      <c r="Q20" s="23"/>
      <c r="R20" s="25">
        <v>0.18</v>
      </c>
      <c r="S20" s="26">
        <f t="shared" si="2"/>
        <v>0.246</v>
      </c>
      <c r="T20" s="25"/>
      <c r="U20" s="25"/>
      <c r="V20" s="26">
        <f t="shared" si="3"/>
        <v>0.246</v>
      </c>
      <c r="W20" s="25"/>
      <c r="X20" s="26">
        <f t="shared" si="4"/>
        <v>1</v>
      </c>
      <c r="Y20" s="28">
        <f t="shared" si="5"/>
        <v>0.754</v>
      </c>
      <c r="Z20" s="25"/>
    </row>
    <row r="21" spans="1:26" s="29" customFormat="1" ht="15.75" customHeight="1" x14ac:dyDescent="0.2">
      <c r="A21" s="21" t="s">
        <v>57</v>
      </c>
      <c r="B21" s="22" t="s">
        <v>58</v>
      </c>
      <c r="C21" s="94" t="s">
        <v>38</v>
      </c>
      <c r="D21" s="90" t="s">
        <v>24</v>
      </c>
      <c r="E21" s="91">
        <v>1.6</v>
      </c>
      <c r="F21" s="90" t="s">
        <v>25</v>
      </c>
      <c r="G21" s="91">
        <v>1.6</v>
      </c>
      <c r="H21" s="90" t="s">
        <v>26</v>
      </c>
      <c r="I21" s="90" t="s">
        <v>26</v>
      </c>
      <c r="J21" s="92">
        <v>0.34399999999999997</v>
      </c>
      <c r="K21" s="147">
        <v>0</v>
      </c>
      <c r="L21" s="147"/>
      <c r="M21" s="92">
        <f t="shared" si="0"/>
        <v>0.34399999999999997</v>
      </c>
      <c r="N21" s="90">
        <v>0</v>
      </c>
      <c r="O21" s="91">
        <f t="shared" si="1"/>
        <v>1.6</v>
      </c>
      <c r="P21" s="90">
        <f t="shared" si="6"/>
        <v>1.2560000000000002</v>
      </c>
      <c r="Q21" s="23"/>
      <c r="R21" s="25">
        <v>0.246</v>
      </c>
      <c r="S21" s="26">
        <f t="shared" si="2"/>
        <v>0.59</v>
      </c>
      <c r="T21" s="25"/>
      <c r="U21" s="25"/>
      <c r="V21" s="26">
        <f t="shared" si="3"/>
        <v>0.59</v>
      </c>
      <c r="W21" s="25"/>
      <c r="X21" s="26">
        <f t="shared" si="4"/>
        <v>1.6</v>
      </c>
      <c r="Y21" s="28">
        <f t="shared" si="5"/>
        <v>1.0100000000000002</v>
      </c>
      <c r="Z21" s="25"/>
    </row>
    <row r="22" spans="1:26" s="29" customFormat="1" ht="15.75" customHeight="1" x14ac:dyDescent="0.2">
      <c r="A22" s="21" t="s">
        <v>59</v>
      </c>
      <c r="B22" s="22" t="s">
        <v>60</v>
      </c>
      <c r="C22" s="94" t="s">
        <v>32</v>
      </c>
      <c r="D22" s="90" t="s">
        <v>24</v>
      </c>
      <c r="E22" s="91">
        <v>2.5</v>
      </c>
      <c r="F22" s="90" t="s">
        <v>25</v>
      </c>
      <c r="G22" s="91">
        <v>2.5</v>
      </c>
      <c r="H22" s="90" t="s">
        <v>26</v>
      </c>
      <c r="I22" s="90" t="s">
        <v>26</v>
      </c>
      <c r="J22" s="92">
        <v>0.35499999999999998</v>
      </c>
      <c r="K22" s="147">
        <v>0</v>
      </c>
      <c r="L22" s="147"/>
      <c r="M22" s="92">
        <f t="shared" si="0"/>
        <v>0.35499999999999998</v>
      </c>
      <c r="N22" s="90">
        <v>0</v>
      </c>
      <c r="O22" s="91">
        <f t="shared" si="1"/>
        <v>2.5</v>
      </c>
      <c r="P22" s="90">
        <f>O22-M22</f>
        <v>2.145</v>
      </c>
      <c r="Q22" s="23"/>
      <c r="R22" s="25">
        <v>0.188</v>
      </c>
      <c r="S22" s="26">
        <f t="shared" si="2"/>
        <v>0.54299999999999993</v>
      </c>
      <c r="T22" s="25"/>
      <c r="U22" s="25"/>
      <c r="V22" s="26">
        <f t="shared" si="3"/>
        <v>0.54299999999999993</v>
      </c>
      <c r="W22" s="25"/>
      <c r="X22" s="26">
        <f t="shared" si="4"/>
        <v>2.5</v>
      </c>
      <c r="Y22" s="28">
        <f t="shared" si="5"/>
        <v>1.9570000000000001</v>
      </c>
      <c r="Z22" s="25"/>
    </row>
    <row r="23" spans="1:26" s="39" customFormat="1" ht="15.75" customHeight="1" x14ac:dyDescent="0.2">
      <c r="A23" s="31"/>
      <c r="B23" s="32" t="s">
        <v>61</v>
      </c>
      <c r="C23" s="33">
        <v>96</v>
      </c>
      <c r="D23" s="109">
        <f>SUM(D9:I22)</f>
        <v>95.799999999999969</v>
      </c>
      <c r="E23" s="110"/>
      <c r="F23" s="110"/>
      <c r="G23" s="110"/>
      <c r="H23" s="110"/>
      <c r="I23" s="111"/>
      <c r="J23" s="34">
        <f>SUM(J9:J22)</f>
        <v>18.781999999999996</v>
      </c>
      <c r="K23" s="136">
        <v>0</v>
      </c>
      <c r="L23" s="136"/>
      <c r="M23" s="34">
        <f>SUM(M9:M22)</f>
        <v>18.781999999999996</v>
      </c>
      <c r="N23" s="34">
        <v>0</v>
      </c>
      <c r="O23" s="34">
        <f>SUM(O9:O22)</f>
        <v>42.900000000000006</v>
      </c>
      <c r="P23" s="35">
        <f>SUM(P9:P22)</f>
        <v>24.118000000000002</v>
      </c>
      <c r="Q23" s="36"/>
      <c r="R23" s="37"/>
      <c r="S23" s="37"/>
      <c r="T23" s="9"/>
      <c r="U23" s="31"/>
      <c r="V23" s="32"/>
      <c r="W23" s="31"/>
      <c r="X23" s="38"/>
      <c r="Y23" s="32"/>
      <c r="Z23" s="31"/>
    </row>
    <row r="24" spans="1:26" s="39" customFormat="1" ht="15.75" customHeight="1" x14ac:dyDescent="0.2">
      <c r="A24" s="31"/>
      <c r="B24" s="32" t="s">
        <v>62</v>
      </c>
      <c r="C24" s="33"/>
      <c r="D24" s="114"/>
      <c r="E24" s="115"/>
      <c r="F24" s="115"/>
      <c r="G24" s="115"/>
      <c r="H24" s="115"/>
      <c r="I24" s="116"/>
      <c r="J24" s="34"/>
      <c r="K24" s="35"/>
      <c r="L24" s="40"/>
      <c r="M24" s="34"/>
      <c r="N24" s="34"/>
      <c r="O24" s="34"/>
      <c r="P24" s="35">
        <f>P9</f>
        <v>-7.6999999999999957E-2</v>
      </c>
      <c r="Q24" s="36"/>
      <c r="R24" s="9"/>
      <c r="S24" s="9"/>
      <c r="T24" s="9"/>
      <c r="U24" s="31"/>
      <c r="V24" s="31"/>
      <c r="W24" s="31"/>
      <c r="X24" s="31"/>
      <c r="Y24" s="38"/>
      <c r="Z24" s="31"/>
    </row>
    <row r="25" spans="1:26" ht="18" customHeight="1" x14ac:dyDescent="0.25">
      <c r="A25" s="41"/>
      <c r="B25" s="32" t="s">
        <v>63</v>
      </c>
      <c r="C25" s="42"/>
      <c r="D25" s="133"/>
      <c r="E25" s="134"/>
      <c r="F25" s="134"/>
      <c r="G25" s="134"/>
      <c r="H25" s="134"/>
      <c r="I25" s="135"/>
      <c r="J25" s="41"/>
      <c r="K25" s="133"/>
      <c r="L25" s="135"/>
      <c r="M25" s="41"/>
      <c r="N25" s="41"/>
      <c r="O25" s="41"/>
      <c r="P25" s="35">
        <f>SUM(P10:P22)</f>
        <v>24.195000000000004</v>
      </c>
      <c r="Q25" s="43"/>
      <c r="R25" s="44"/>
      <c r="S25" s="44"/>
      <c r="T25" s="44"/>
      <c r="U25" s="41"/>
      <c r="V25" s="41"/>
      <c r="W25" s="41"/>
      <c r="X25" s="41"/>
      <c r="Y25" s="45"/>
      <c r="Z25" s="41"/>
    </row>
    <row r="26" spans="1:26" ht="18" customHeight="1" x14ac:dyDescent="0.25">
      <c r="A26" s="144" t="s">
        <v>64</v>
      </c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6"/>
    </row>
    <row r="27" spans="1:26" s="13" customFormat="1" ht="18" customHeight="1" x14ac:dyDescent="0.2">
      <c r="A27" s="128" t="s">
        <v>20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30"/>
    </row>
    <row r="28" spans="1:26" s="50" customFormat="1" ht="18" customHeight="1" x14ac:dyDescent="0.25">
      <c r="A28" s="46" t="s">
        <v>21</v>
      </c>
      <c r="B28" s="47" t="s">
        <v>65</v>
      </c>
      <c r="C28" s="94" t="s">
        <v>66</v>
      </c>
      <c r="D28" s="90" t="s">
        <v>24</v>
      </c>
      <c r="E28" s="95">
        <v>16</v>
      </c>
      <c r="F28" s="90" t="s">
        <v>25</v>
      </c>
      <c r="G28" s="95">
        <v>16</v>
      </c>
      <c r="H28" s="90" t="s">
        <v>26</v>
      </c>
      <c r="I28" s="90" t="s">
        <v>26</v>
      </c>
      <c r="J28" s="92">
        <v>10.632999999999999</v>
      </c>
      <c r="K28" s="143">
        <v>0</v>
      </c>
      <c r="L28" s="143"/>
      <c r="M28" s="92">
        <f t="shared" ref="M28:M43" si="7">J28</f>
        <v>10.632999999999999</v>
      </c>
      <c r="N28" s="92">
        <v>0</v>
      </c>
      <c r="O28" s="91">
        <f t="shared" ref="O28:O43" si="8">MIN(D28:I28)</f>
        <v>16</v>
      </c>
      <c r="P28" s="92">
        <f>O28-M28</f>
        <v>5.3670000000000009</v>
      </c>
      <c r="Q28" s="48"/>
      <c r="R28" s="46">
        <v>4.0940000000000003</v>
      </c>
      <c r="S28" s="49">
        <f>J28+R28</f>
        <v>14.727</v>
      </c>
      <c r="T28" s="46"/>
      <c r="U28" s="46"/>
      <c r="V28" s="49">
        <f>S28-T28</f>
        <v>14.727</v>
      </c>
      <c r="W28" s="46"/>
      <c r="X28" s="48">
        <f>O28</f>
        <v>16</v>
      </c>
      <c r="Y28" s="49">
        <f>X28-V28</f>
        <v>1.2729999999999997</v>
      </c>
      <c r="Z28" s="46"/>
    </row>
    <row r="29" spans="1:26" s="50" customFormat="1" ht="18" customHeight="1" x14ac:dyDescent="0.25">
      <c r="A29" s="46" t="s">
        <v>27</v>
      </c>
      <c r="B29" s="47" t="s">
        <v>67</v>
      </c>
      <c r="C29" s="94" t="s">
        <v>45</v>
      </c>
      <c r="D29" s="90" t="s">
        <v>24</v>
      </c>
      <c r="E29" s="95">
        <v>6.3</v>
      </c>
      <c r="F29" s="90" t="s">
        <v>25</v>
      </c>
      <c r="G29" s="95">
        <v>6.3</v>
      </c>
      <c r="H29" s="90" t="s">
        <v>26</v>
      </c>
      <c r="I29" s="90" t="s">
        <v>26</v>
      </c>
      <c r="J29" s="92">
        <v>1.266</v>
      </c>
      <c r="K29" s="143">
        <v>0</v>
      </c>
      <c r="L29" s="143"/>
      <c r="M29" s="92">
        <f t="shared" si="7"/>
        <v>1.266</v>
      </c>
      <c r="N29" s="92">
        <v>0</v>
      </c>
      <c r="O29" s="91">
        <f t="shared" si="8"/>
        <v>6.3</v>
      </c>
      <c r="P29" s="92">
        <f t="shared" ref="P29:P42" si="9">O29-M29</f>
        <v>5.0339999999999998</v>
      </c>
      <c r="Q29" s="48"/>
      <c r="R29" s="46">
        <v>0.10100000000000001</v>
      </c>
      <c r="S29" s="49">
        <f t="shared" ref="S29:S43" si="10">J29+R29</f>
        <v>1.367</v>
      </c>
      <c r="T29" s="46"/>
      <c r="U29" s="46"/>
      <c r="V29" s="49">
        <f t="shared" ref="V29:V43" si="11">S29-T29</f>
        <v>1.367</v>
      </c>
      <c r="W29" s="46"/>
      <c r="X29" s="48">
        <f t="shared" ref="X29:X43" si="12">O29</f>
        <v>6.3</v>
      </c>
      <c r="Y29" s="49">
        <f t="shared" ref="Y29:Y43" si="13">X29-V29</f>
        <v>4.9329999999999998</v>
      </c>
      <c r="Z29" s="46"/>
    </row>
    <row r="30" spans="1:26" s="50" customFormat="1" ht="18" customHeight="1" x14ac:dyDescent="0.25">
      <c r="A30" s="46" t="s">
        <v>30</v>
      </c>
      <c r="B30" s="47" t="s">
        <v>68</v>
      </c>
      <c r="C30" s="94" t="s">
        <v>69</v>
      </c>
      <c r="D30" s="90" t="s">
        <v>24</v>
      </c>
      <c r="E30" s="95">
        <v>10</v>
      </c>
      <c r="F30" s="90" t="s">
        <v>25</v>
      </c>
      <c r="G30" s="95">
        <v>10</v>
      </c>
      <c r="H30" s="90" t="s">
        <v>26</v>
      </c>
      <c r="I30" s="90" t="s">
        <v>26</v>
      </c>
      <c r="J30" s="92">
        <v>0.51100000000000001</v>
      </c>
      <c r="K30" s="143">
        <v>0</v>
      </c>
      <c r="L30" s="143"/>
      <c r="M30" s="92">
        <f t="shared" si="7"/>
        <v>0.51100000000000001</v>
      </c>
      <c r="N30" s="92">
        <v>0</v>
      </c>
      <c r="O30" s="91">
        <f>MIN(D30:I30)</f>
        <v>10</v>
      </c>
      <c r="P30" s="92">
        <f t="shared" si="9"/>
        <v>9.4890000000000008</v>
      </c>
      <c r="Q30" s="48"/>
      <c r="R30" s="46">
        <v>0</v>
      </c>
      <c r="S30" s="49">
        <f t="shared" si="10"/>
        <v>0.51100000000000001</v>
      </c>
      <c r="T30" s="46"/>
      <c r="U30" s="46"/>
      <c r="V30" s="49">
        <f t="shared" si="11"/>
        <v>0.51100000000000001</v>
      </c>
      <c r="W30" s="46"/>
      <c r="X30" s="48">
        <f t="shared" si="12"/>
        <v>10</v>
      </c>
      <c r="Y30" s="49">
        <f t="shared" si="13"/>
        <v>9.4890000000000008</v>
      </c>
      <c r="Z30" s="46"/>
    </row>
    <row r="31" spans="1:26" s="50" customFormat="1" ht="18" customHeight="1" x14ac:dyDescent="0.25">
      <c r="A31" s="46" t="s">
        <v>33</v>
      </c>
      <c r="B31" s="47" t="s">
        <v>70</v>
      </c>
      <c r="C31" s="94" t="s">
        <v>69</v>
      </c>
      <c r="D31" s="90" t="s">
        <v>24</v>
      </c>
      <c r="E31" s="95">
        <v>10</v>
      </c>
      <c r="F31" s="90" t="s">
        <v>25</v>
      </c>
      <c r="G31" s="95">
        <v>10</v>
      </c>
      <c r="H31" s="90" t="s">
        <v>26</v>
      </c>
      <c r="I31" s="90" t="s">
        <v>26</v>
      </c>
      <c r="J31" s="92">
        <v>0.52200000000000002</v>
      </c>
      <c r="K31" s="143">
        <v>0</v>
      </c>
      <c r="L31" s="143"/>
      <c r="M31" s="92">
        <f t="shared" si="7"/>
        <v>0.52200000000000002</v>
      </c>
      <c r="N31" s="92">
        <v>0</v>
      </c>
      <c r="O31" s="91">
        <f t="shared" si="8"/>
        <v>10</v>
      </c>
      <c r="P31" s="92">
        <f t="shared" si="9"/>
        <v>9.4779999999999998</v>
      </c>
      <c r="Q31" s="48"/>
      <c r="R31" s="46">
        <v>0.11600000000000001</v>
      </c>
      <c r="S31" s="49">
        <f t="shared" si="10"/>
        <v>0.63800000000000001</v>
      </c>
      <c r="T31" s="46"/>
      <c r="U31" s="46"/>
      <c r="V31" s="49">
        <f t="shared" si="11"/>
        <v>0.63800000000000001</v>
      </c>
      <c r="W31" s="46"/>
      <c r="X31" s="48">
        <f t="shared" si="12"/>
        <v>10</v>
      </c>
      <c r="Y31" s="49">
        <f t="shared" si="13"/>
        <v>9.3620000000000001</v>
      </c>
      <c r="Z31" s="46"/>
    </row>
    <row r="32" spans="1:26" s="50" customFormat="1" ht="18" customHeight="1" x14ac:dyDescent="0.25">
      <c r="A32" s="46" t="s">
        <v>36</v>
      </c>
      <c r="B32" s="47" t="s">
        <v>71</v>
      </c>
      <c r="C32" s="94" t="s">
        <v>38</v>
      </c>
      <c r="D32" s="90" t="s">
        <v>24</v>
      </c>
      <c r="E32" s="95">
        <v>1.6</v>
      </c>
      <c r="F32" s="90" t="s">
        <v>25</v>
      </c>
      <c r="G32" s="95">
        <v>1.6</v>
      </c>
      <c r="H32" s="90" t="s">
        <v>26</v>
      </c>
      <c r="I32" s="90" t="s">
        <v>26</v>
      </c>
      <c r="J32" s="92">
        <v>0.05</v>
      </c>
      <c r="K32" s="143">
        <v>0</v>
      </c>
      <c r="L32" s="143"/>
      <c r="M32" s="92">
        <f t="shared" si="7"/>
        <v>0.05</v>
      </c>
      <c r="N32" s="92">
        <v>0</v>
      </c>
      <c r="O32" s="91">
        <f t="shared" si="8"/>
        <v>1.6</v>
      </c>
      <c r="P32" s="92">
        <f t="shared" si="9"/>
        <v>1.55</v>
      </c>
      <c r="Q32" s="48"/>
      <c r="R32" s="46">
        <v>4.0000000000000001E-3</v>
      </c>
      <c r="S32" s="49">
        <f t="shared" si="10"/>
        <v>5.4000000000000006E-2</v>
      </c>
      <c r="T32" s="46"/>
      <c r="U32" s="46"/>
      <c r="V32" s="49">
        <f t="shared" si="11"/>
        <v>5.4000000000000006E-2</v>
      </c>
      <c r="W32" s="46"/>
      <c r="X32" s="48">
        <f t="shared" si="12"/>
        <v>1.6</v>
      </c>
      <c r="Y32" s="49">
        <f t="shared" si="13"/>
        <v>1.546</v>
      </c>
      <c r="Z32" s="46"/>
    </row>
    <row r="33" spans="1:26" s="50" customFormat="1" ht="18" customHeight="1" x14ac:dyDescent="0.25">
      <c r="A33" s="46" t="s">
        <v>39</v>
      </c>
      <c r="B33" s="47" t="s">
        <v>72</v>
      </c>
      <c r="C33" s="94" t="s">
        <v>73</v>
      </c>
      <c r="D33" s="90" t="s">
        <v>24</v>
      </c>
      <c r="E33" s="95">
        <v>2.5</v>
      </c>
      <c r="F33" s="90" t="s">
        <v>25</v>
      </c>
      <c r="G33" s="95">
        <v>1.6</v>
      </c>
      <c r="H33" s="90" t="s">
        <v>26</v>
      </c>
      <c r="I33" s="90" t="s">
        <v>26</v>
      </c>
      <c r="J33" s="92">
        <v>0.28799999999999998</v>
      </c>
      <c r="K33" s="143">
        <v>0</v>
      </c>
      <c r="L33" s="143"/>
      <c r="M33" s="92">
        <f t="shared" si="7"/>
        <v>0.28799999999999998</v>
      </c>
      <c r="N33" s="92">
        <v>0</v>
      </c>
      <c r="O33" s="91">
        <f t="shared" si="8"/>
        <v>1.6</v>
      </c>
      <c r="P33" s="92">
        <f t="shared" si="9"/>
        <v>1.3120000000000001</v>
      </c>
      <c r="Q33" s="48"/>
      <c r="R33" s="46">
        <v>2.7E-2</v>
      </c>
      <c r="S33" s="49">
        <f t="shared" si="10"/>
        <v>0.315</v>
      </c>
      <c r="T33" s="46"/>
      <c r="U33" s="46"/>
      <c r="V33" s="49">
        <f t="shared" si="11"/>
        <v>0.315</v>
      </c>
      <c r="W33" s="46"/>
      <c r="X33" s="48">
        <f t="shared" si="12"/>
        <v>1.6</v>
      </c>
      <c r="Y33" s="49">
        <f t="shared" si="13"/>
        <v>1.2850000000000001</v>
      </c>
      <c r="Z33" s="46"/>
    </row>
    <row r="34" spans="1:26" s="50" customFormat="1" ht="18" customHeight="1" x14ac:dyDescent="0.25">
      <c r="A34" s="46" t="s">
        <v>41</v>
      </c>
      <c r="B34" s="47" t="s">
        <v>74</v>
      </c>
      <c r="C34" s="94" t="s">
        <v>75</v>
      </c>
      <c r="D34" s="90" t="s">
        <v>24</v>
      </c>
      <c r="E34" s="95">
        <v>1</v>
      </c>
      <c r="F34" s="90" t="s">
        <v>25</v>
      </c>
      <c r="G34" s="95">
        <v>2.5</v>
      </c>
      <c r="H34" s="90" t="s">
        <v>26</v>
      </c>
      <c r="I34" s="90" t="s">
        <v>26</v>
      </c>
      <c r="J34" s="92">
        <v>0.44400000000000001</v>
      </c>
      <c r="K34" s="143">
        <v>0</v>
      </c>
      <c r="L34" s="143"/>
      <c r="M34" s="92">
        <f t="shared" si="7"/>
        <v>0.44400000000000001</v>
      </c>
      <c r="N34" s="92">
        <v>0</v>
      </c>
      <c r="O34" s="91">
        <f t="shared" si="8"/>
        <v>1</v>
      </c>
      <c r="P34" s="92">
        <f t="shared" si="9"/>
        <v>0.55600000000000005</v>
      </c>
      <c r="Q34" s="48"/>
      <c r="R34" s="46">
        <v>0.316</v>
      </c>
      <c r="S34" s="49">
        <f t="shared" si="10"/>
        <v>0.76</v>
      </c>
      <c r="T34" s="46"/>
      <c r="U34" s="46"/>
      <c r="V34" s="49">
        <f t="shared" si="11"/>
        <v>0.76</v>
      </c>
      <c r="W34" s="46"/>
      <c r="X34" s="48">
        <f t="shared" si="12"/>
        <v>1</v>
      </c>
      <c r="Y34" s="49">
        <f t="shared" si="13"/>
        <v>0.24</v>
      </c>
      <c r="Z34" s="46"/>
    </row>
    <row r="35" spans="1:26" s="50" customFormat="1" ht="18" customHeight="1" x14ac:dyDescent="0.25">
      <c r="A35" s="46" t="s">
        <v>43</v>
      </c>
      <c r="B35" s="47" t="s">
        <v>76</v>
      </c>
      <c r="C35" s="94" t="s">
        <v>77</v>
      </c>
      <c r="D35" s="90" t="s">
        <v>24</v>
      </c>
      <c r="E35" s="95">
        <v>2.5</v>
      </c>
      <c r="F35" s="90" t="s">
        <v>25</v>
      </c>
      <c r="G35" s="95">
        <v>1</v>
      </c>
      <c r="H35" s="90" t="s">
        <v>26</v>
      </c>
      <c r="I35" s="90" t="s">
        <v>26</v>
      </c>
      <c r="J35" s="92">
        <v>0.21099999999999999</v>
      </c>
      <c r="K35" s="143">
        <v>0</v>
      </c>
      <c r="L35" s="143"/>
      <c r="M35" s="92">
        <f t="shared" si="7"/>
        <v>0.21099999999999999</v>
      </c>
      <c r="N35" s="92">
        <v>0</v>
      </c>
      <c r="O35" s="91">
        <f t="shared" si="8"/>
        <v>1</v>
      </c>
      <c r="P35" s="92">
        <f t="shared" si="9"/>
        <v>0.78900000000000003</v>
      </c>
      <c r="Q35" s="48"/>
      <c r="R35" s="46">
        <v>9.5000000000000001E-2</v>
      </c>
      <c r="S35" s="49">
        <f t="shared" si="10"/>
        <v>0.30599999999999999</v>
      </c>
      <c r="T35" s="46"/>
      <c r="U35" s="46"/>
      <c r="V35" s="49">
        <f t="shared" si="11"/>
        <v>0.30599999999999999</v>
      </c>
      <c r="W35" s="46"/>
      <c r="X35" s="48">
        <f t="shared" si="12"/>
        <v>1</v>
      </c>
      <c r="Y35" s="49">
        <f t="shared" si="13"/>
        <v>0.69399999999999995</v>
      </c>
      <c r="Z35" s="46"/>
    </row>
    <row r="36" spans="1:26" s="50" customFormat="1" ht="18" customHeight="1" x14ac:dyDescent="0.25">
      <c r="A36" s="51" t="s">
        <v>46</v>
      </c>
      <c r="B36" s="52" t="s">
        <v>78</v>
      </c>
      <c r="C36" s="93" t="s">
        <v>79</v>
      </c>
      <c r="D36" s="108" t="s">
        <v>24</v>
      </c>
      <c r="E36" s="93">
        <v>4</v>
      </c>
      <c r="F36" s="108" t="s">
        <v>25</v>
      </c>
      <c r="G36" s="93">
        <v>2.5</v>
      </c>
      <c r="H36" s="108" t="s">
        <v>26</v>
      </c>
      <c r="I36" s="108" t="s">
        <v>26</v>
      </c>
      <c r="J36" s="89">
        <v>1.4219999999999999</v>
      </c>
      <c r="K36" s="191">
        <v>0</v>
      </c>
      <c r="L36" s="191"/>
      <c r="M36" s="89">
        <f t="shared" si="7"/>
        <v>1.4219999999999999</v>
      </c>
      <c r="N36" s="89">
        <v>0</v>
      </c>
      <c r="O36" s="88">
        <f t="shared" si="8"/>
        <v>2.5</v>
      </c>
      <c r="P36" s="89">
        <f t="shared" si="9"/>
        <v>1.0780000000000001</v>
      </c>
      <c r="Q36" s="53"/>
      <c r="R36" s="51">
        <v>1.8220000000000001</v>
      </c>
      <c r="S36" s="54">
        <f t="shared" si="10"/>
        <v>3.2439999999999998</v>
      </c>
      <c r="T36" s="51"/>
      <c r="U36" s="51"/>
      <c r="V36" s="54">
        <f t="shared" si="11"/>
        <v>3.2439999999999998</v>
      </c>
      <c r="W36" s="51"/>
      <c r="X36" s="53">
        <f t="shared" si="12"/>
        <v>2.5</v>
      </c>
      <c r="Y36" s="54">
        <f t="shared" si="13"/>
        <v>-0.74399999999999977</v>
      </c>
      <c r="Z36" s="51"/>
    </row>
    <row r="37" spans="1:26" s="50" customFormat="1" ht="18" customHeight="1" x14ac:dyDescent="0.25">
      <c r="A37" s="46" t="s">
        <v>49</v>
      </c>
      <c r="B37" s="47" t="s">
        <v>80</v>
      </c>
      <c r="C37" s="94" t="s">
        <v>81</v>
      </c>
      <c r="D37" s="90" t="s">
        <v>24</v>
      </c>
      <c r="E37" s="95">
        <v>1.8</v>
      </c>
      <c r="F37" s="90" t="s">
        <v>25</v>
      </c>
      <c r="G37" s="95">
        <v>2.5</v>
      </c>
      <c r="H37" s="90" t="s">
        <v>26</v>
      </c>
      <c r="I37" s="90" t="s">
        <v>26</v>
      </c>
      <c r="J37" s="92">
        <v>0.81100000000000005</v>
      </c>
      <c r="K37" s="143">
        <v>0</v>
      </c>
      <c r="L37" s="143"/>
      <c r="M37" s="92">
        <f t="shared" si="7"/>
        <v>0.81100000000000005</v>
      </c>
      <c r="N37" s="92">
        <v>0</v>
      </c>
      <c r="O37" s="91">
        <f t="shared" si="8"/>
        <v>1.8</v>
      </c>
      <c r="P37" s="92">
        <f t="shared" si="9"/>
        <v>0.98899999999999999</v>
      </c>
      <c r="Q37" s="48"/>
      <c r="R37" s="46">
        <v>5.8000000000000003E-2</v>
      </c>
      <c r="S37" s="49">
        <f t="shared" si="10"/>
        <v>0.86900000000000011</v>
      </c>
      <c r="T37" s="46"/>
      <c r="U37" s="46"/>
      <c r="V37" s="49">
        <f t="shared" si="11"/>
        <v>0.86900000000000011</v>
      </c>
      <c r="W37" s="46"/>
      <c r="X37" s="48">
        <f t="shared" si="12"/>
        <v>1.8</v>
      </c>
      <c r="Y37" s="49">
        <f t="shared" si="13"/>
        <v>0.93099999999999994</v>
      </c>
      <c r="Z37" s="46"/>
    </row>
    <row r="38" spans="1:26" s="50" customFormat="1" ht="18" customHeight="1" x14ac:dyDescent="0.25">
      <c r="A38" s="46" t="s">
        <v>51</v>
      </c>
      <c r="B38" s="47" t="s">
        <v>82</v>
      </c>
      <c r="C38" s="94" t="s">
        <v>38</v>
      </c>
      <c r="D38" s="90" t="s">
        <v>24</v>
      </c>
      <c r="E38" s="95">
        <v>1.6</v>
      </c>
      <c r="F38" s="90" t="s">
        <v>25</v>
      </c>
      <c r="G38" s="95">
        <v>1.6</v>
      </c>
      <c r="H38" s="90" t="s">
        <v>26</v>
      </c>
      <c r="I38" s="90" t="s">
        <v>26</v>
      </c>
      <c r="J38" s="92">
        <v>0.73299999999999998</v>
      </c>
      <c r="K38" s="143">
        <v>0</v>
      </c>
      <c r="L38" s="143"/>
      <c r="M38" s="92">
        <f t="shared" si="7"/>
        <v>0.73299999999999998</v>
      </c>
      <c r="N38" s="92">
        <v>0</v>
      </c>
      <c r="O38" s="91">
        <f t="shared" si="8"/>
        <v>1.6</v>
      </c>
      <c r="P38" s="92">
        <f t="shared" si="9"/>
        <v>0.8670000000000001</v>
      </c>
      <c r="Q38" s="48"/>
      <c r="R38" s="46">
        <v>6.2E-2</v>
      </c>
      <c r="S38" s="49">
        <f t="shared" si="10"/>
        <v>0.79499999999999993</v>
      </c>
      <c r="T38" s="46"/>
      <c r="U38" s="46"/>
      <c r="V38" s="49">
        <f t="shared" si="11"/>
        <v>0.79499999999999993</v>
      </c>
      <c r="W38" s="46"/>
      <c r="X38" s="48">
        <f t="shared" si="12"/>
        <v>1.6</v>
      </c>
      <c r="Y38" s="49">
        <f t="shared" si="13"/>
        <v>0.80500000000000016</v>
      </c>
      <c r="Z38" s="46"/>
    </row>
    <row r="39" spans="1:26" s="50" customFormat="1" ht="18" customHeight="1" x14ac:dyDescent="0.25">
      <c r="A39" s="46" t="s">
        <v>54</v>
      </c>
      <c r="B39" s="47" t="s">
        <v>83</v>
      </c>
      <c r="C39" s="94" t="s">
        <v>84</v>
      </c>
      <c r="D39" s="90" t="s">
        <v>24</v>
      </c>
      <c r="E39" s="95">
        <v>4</v>
      </c>
      <c r="F39" s="90" t="s">
        <v>25</v>
      </c>
      <c r="G39" s="95">
        <v>1.6</v>
      </c>
      <c r="H39" s="90" t="s">
        <v>26</v>
      </c>
      <c r="I39" s="90" t="s">
        <v>26</v>
      </c>
      <c r="J39" s="92">
        <v>8.7999999999999995E-2</v>
      </c>
      <c r="K39" s="143">
        <v>0</v>
      </c>
      <c r="L39" s="143"/>
      <c r="M39" s="92">
        <f t="shared" si="7"/>
        <v>8.7999999999999995E-2</v>
      </c>
      <c r="N39" s="92">
        <v>0</v>
      </c>
      <c r="O39" s="91">
        <f t="shared" si="8"/>
        <v>1.6</v>
      </c>
      <c r="P39" s="92">
        <f t="shared" si="9"/>
        <v>1.512</v>
      </c>
      <c r="Q39" s="48"/>
      <c r="R39" s="46">
        <v>2.3E-2</v>
      </c>
      <c r="S39" s="49">
        <f t="shared" si="10"/>
        <v>0.11099999999999999</v>
      </c>
      <c r="T39" s="46"/>
      <c r="U39" s="46"/>
      <c r="V39" s="49">
        <f t="shared" si="11"/>
        <v>0.11099999999999999</v>
      </c>
      <c r="W39" s="46"/>
      <c r="X39" s="48">
        <f t="shared" si="12"/>
        <v>1.6</v>
      </c>
      <c r="Y39" s="49">
        <f t="shared" si="13"/>
        <v>1.4890000000000001</v>
      </c>
      <c r="Z39" s="46"/>
    </row>
    <row r="40" spans="1:26" s="50" customFormat="1" ht="18" customHeight="1" x14ac:dyDescent="0.25">
      <c r="A40" s="46" t="s">
        <v>57</v>
      </c>
      <c r="B40" s="47" t="s">
        <v>85</v>
      </c>
      <c r="C40" s="94" t="s">
        <v>38</v>
      </c>
      <c r="D40" s="90" t="s">
        <v>24</v>
      </c>
      <c r="E40" s="95">
        <v>1.6</v>
      </c>
      <c r="F40" s="90" t="s">
        <v>25</v>
      </c>
      <c r="G40" s="95">
        <v>1.6</v>
      </c>
      <c r="H40" s="90" t="s">
        <v>26</v>
      </c>
      <c r="I40" s="90" t="s">
        <v>26</v>
      </c>
      <c r="J40" s="92">
        <v>0.188</v>
      </c>
      <c r="K40" s="143">
        <v>0</v>
      </c>
      <c r="L40" s="143"/>
      <c r="M40" s="92">
        <f t="shared" si="7"/>
        <v>0.188</v>
      </c>
      <c r="N40" s="92">
        <v>0</v>
      </c>
      <c r="O40" s="91">
        <f t="shared" si="8"/>
        <v>1.6</v>
      </c>
      <c r="P40" s="92">
        <f t="shared" si="9"/>
        <v>1.4120000000000001</v>
      </c>
      <c r="Q40" s="48"/>
      <c r="R40" s="46">
        <v>1.0999999999999999E-2</v>
      </c>
      <c r="S40" s="49">
        <f t="shared" si="10"/>
        <v>0.19900000000000001</v>
      </c>
      <c r="T40" s="46"/>
      <c r="U40" s="46"/>
      <c r="V40" s="49">
        <f t="shared" si="11"/>
        <v>0.19900000000000001</v>
      </c>
      <c r="W40" s="46"/>
      <c r="X40" s="48">
        <f t="shared" si="12"/>
        <v>1.6</v>
      </c>
      <c r="Y40" s="49">
        <f t="shared" si="13"/>
        <v>1.401</v>
      </c>
      <c r="Z40" s="46"/>
    </row>
    <row r="41" spans="1:26" s="50" customFormat="1" ht="18" customHeight="1" x14ac:dyDescent="0.25">
      <c r="A41" s="46" t="s">
        <v>59</v>
      </c>
      <c r="B41" s="47" t="s">
        <v>86</v>
      </c>
      <c r="C41" s="94" t="s">
        <v>56</v>
      </c>
      <c r="D41" s="90" t="s">
        <v>24</v>
      </c>
      <c r="E41" s="95">
        <v>1.6</v>
      </c>
      <c r="F41" s="90" t="s">
        <v>25</v>
      </c>
      <c r="G41" s="95">
        <v>1</v>
      </c>
      <c r="H41" s="90" t="s">
        <v>26</v>
      </c>
      <c r="I41" s="90" t="s">
        <v>26</v>
      </c>
      <c r="J41" s="92">
        <v>0.24399999999999999</v>
      </c>
      <c r="K41" s="143">
        <v>0</v>
      </c>
      <c r="L41" s="143"/>
      <c r="M41" s="92">
        <f t="shared" si="7"/>
        <v>0.24399999999999999</v>
      </c>
      <c r="N41" s="92">
        <v>0</v>
      </c>
      <c r="O41" s="91">
        <f t="shared" si="8"/>
        <v>1</v>
      </c>
      <c r="P41" s="92">
        <f t="shared" si="9"/>
        <v>0.75600000000000001</v>
      </c>
      <c r="Q41" s="48"/>
      <c r="R41" s="46">
        <v>0</v>
      </c>
      <c r="S41" s="49">
        <f t="shared" si="10"/>
        <v>0.24399999999999999</v>
      </c>
      <c r="T41" s="46"/>
      <c r="U41" s="46"/>
      <c r="V41" s="49">
        <f t="shared" si="11"/>
        <v>0.24399999999999999</v>
      </c>
      <c r="W41" s="46"/>
      <c r="X41" s="48">
        <f t="shared" si="12"/>
        <v>1</v>
      </c>
      <c r="Y41" s="49">
        <f t="shared" si="13"/>
        <v>0.75600000000000001</v>
      </c>
      <c r="Z41" s="46"/>
    </row>
    <row r="42" spans="1:26" s="50" customFormat="1" ht="18" customHeight="1" x14ac:dyDescent="0.25">
      <c r="A42" s="46" t="s">
        <v>87</v>
      </c>
      <c r="B42" s="47" t="s">
        <v>88</v>
      </c>
      <c r="C42" s="94" t="s">
        <v>32</v>
      </c>
      <c r="D42" s="90" t="s">
        <v>24</v>
      </c>
      <c r="E42" s="95">
        <v>2.5</v>
      </c>
      <c r="F42" s="90" t="s">
        <v>25</v>
      </c>
      <c r="G42" s="95">
        <v>2.5</v>
      </c>
      <c r="H42" s="90" t="s">
        <v>26</v>
      </c>
      <c r="I42" s="90" t="s">
        <v>26</v>
      </c>
      <c r="J42" s="92">
        <v>8.7999999999999995E-2</v>
      </c>
      <c r="K42" s="143">
        <v>0</v>
      </c>
      <c r="L42" s="143"/>
      <c r="M42" s="92">
        <f t="shared" si="7"/>
        <v>8.7999999999999995E-2</v>
      </c>
      <c r="N42" s="92">
        <v>0</v>
      </c>
      <c r="O42" s="91">
        <f t="shared" si="8"/>
        <v>2.5</v>
      </c>
      <c r="P42" s="92">
        <f t="shared" si="9"/>
        <v>2.4119999999999999</v>
      </c>
      <c r="Q42" s="48"/>
      <c r="R42" s="46">
        <v>0</v>
      </c>
      <c r="S42" s="49">
        <f t="shared" si="10"/>
        <v>8.7999999999999995E-2</v>
      </c>
      <c r="T42" s="46"/>
      <c r="U42" s="46"/>
      <c r="V42" s="49">
        <f t="shared" si="11"/>
        <v>8.7999999999999995E-2</v>
      </c>
      <c r="W42" s="46"/>
      <c r="X42" s="48">
        <f t="shared" si="12"/>
        <v>2.5</v>
      </c>
      <c r="Y42" s="49">
        <f t="shared" si="13"/>
        <v>2.4119999999999999</v>
      </c>
      <c r="Z42" s="46"/>
    </row>
    <row r="43" spans="1:26" s="50" customFormat="1" ht="18" customHeight="1" x14ac:dyDescent="0.25">
      <c r="A43" s="46" t="s">
        <v>89</v>
      </c>
      <c r="B43" s="47" t="s">
        <v>90</v>
      </c>
      <c r="C43" s="94" t="s">
        <v>91</v>
      </c>
      <c r="D43" s="90" t="s">
        <v>24</v>
      </c>
      <c r="E43" s="95">
        <v>4</v>
      </c>
      <c r="F43" s="90" t="s">
        <v>25</v>
      </c>
      <c r="G43" s="95">
        <v>4</v>
      </c>
      <c r="H43" s="90" t="s">
        <v>26</v>
      </c>
      <c r="I43" s="90" t="s">
        <v>26</v>
      </c>
      <c r="J43" s="92">
        <v>1.6659999999999999</v>
      </c>
      <c r="K43" s="143">
        <v>0</v>
      </c>
      <c r="L43" s="143"/>
      <c r="M43" s="92">
        <f t="shared" si="7"/>
        <v>1.6659999999999999</v>
      </c>
      <c r="N43" s="92">
        <v>0</v>
      </c>
      <c r="O43" s="91">
        <f t="shared" si="8"/>
        <v>4</v>
      </c>
      <c r="P43" s="92">
        <f>O43-M43</f>
        <v>2.3340000000000001</v>
      </c>
      <c r="Q43" s="48"/>
      <c r="R43" s="46">
        <v>0.63</v>
      </c>
      <c r="S43" s="49">
        <f t="shared" si="10"/>
        <v>2.2959999999999998</v>
      </c>
      <c r="T43" s="46"/>
      <c r="U43" s="46"/>
      <c r="V43" s="49">
        <f t="shared" si="11"/>
        <v>2.2959999999999998</v>
      </c>
      <c r="W43" s="46"/>
      <c r="X43" s="48">
        <f t="shared" si="12"/>
        <v>4</v>
      </c>
      <c r="Y43" s="49">
        <f t="shared" si="13"/>
        <v>1.7040000000000002</v>
      </c>
      <c r="Z43" s="46"/>
    </row>
    <row r="44" spans="1:26" ht="18" customHeight="1" x14ac:dyDescent="0.25">
      <c r="A44" s="55"/>
      <c r="B44" s="32" t="s">
        <v>61</v>
      </c>
      <c r="C44" s="33">
        <v>137.30000000000001</v>
      </c>
      <c r="D44" s="114">
        <f>SUM(D28:I43)</f>
        <v>137.29999999999995</v>
      </c>
      <c r="E44" s="115"/>
      <c r="F44" s="115"/>
      <c r="G44" s="115"/>
      <c r="H44" s="115"/>
      <c r="I44" s="116"/>
      <c r="J44" s="56">
        <f>SUM(J28:J43)</f>
        <v>19.165000000000003</v>
      </c>
      <c r="K44" s="136">
        <v>0</v>
      </c>
      <c r="L44" s="136"/>
      <c r="M44" s="56">
        <f>SUM(M28:M43)</f>
        <v>19.165000000000003</v>
      </c>
      <c r="N44" s="56">
        <f>SUM(N28:N43)</f>
        <v>0</v>
      </c>
      <c r="O44" s="56">
        <f>SUM(O28:O43)</f>
        <v>64.099999999999994</v>
      </c>
      <c r="P44" s="57">
        <f>SUM(P28:P43)</f>
        <v>44.935000000000002</v>
      </c>
      <c r="Q44" s="58"/>
      <c r="R44" s="59"/>
      <c r="S44" s="60"/>
      <c r="T44" s="59"/>
      <c r="U44" s="55"/>
      <c r="V44" s="55"/>
      <c r="W44" s="55"/>
      <c r="X44" s="61"/>
      <c r="Y44" s="55"/>
      <c r="Z44" s="55"/>
    </row>
    <row r="45" spans="1:26" s="39" customFormat="1" ht="15.75" customHeight="1" x14ac:dyDescent="0.2">
      <c r="A45" s="32"/>
      <c r="B45" s="32" t="s">
        <v>62</v>
      </c>
      <c r="C45" s="33"/>
      <c r="D45" s="114"/>
      <c r="E45" s="115"/>
      <c r="F45" s="115"/>
      <c r="G45" s="115"/>
      <c r="H45" s="115"/>
      <c r="I45" s="116"/>
      <c r="J45" s="34"/>
      <c r="K45" s="35"/>
      <c r="L45" s="40"/>
      <c r="M45" s="34"/>
      <c r="N45" s="34"/>
      <c r="O45" s="34"/>
      <c r="P45" s="35"/>
      <c r="Q45" s="62"/>
      <c r="R45" s="63"/>
      <c r="S45" s="63"/>
      <c r="T45" s="63"/>
      <c r="U45" s="32"/>
      <c r="V45" s="32"/>
      <c r="W45" s="32"/>
      <c r="X45" s="32"/>
      <c r="Y45" s="32"/>
      <c r="Z45" s="32"/>
    </row>
    <row r="46" spans="1:26" ht="18" customHeight="1" x14ac:dyDescent="0.25">
      <c r="A46" s="55"/>
      <c r="B46" s="32" t="s">
        <v>63</v>
      </c>
      <c r="C46" s="64"/>
      <c r="D46" s="137"/>
      <c r="E46" s="138"/>
      <c r="F46" s="138"/>
      <c r="G46" s="138"/>
      <c r="H46" s="138"/>
      <c r="I46" s="139"/>
      <c r="J46" s="55"/>
      <c r="K46" s="137"/>
      <c r="L46" s="139"/>
      <c r="M46" s="55"/>
      <c r="N46" s="55"/>
      <c r="O46" s="55"/>
      <c r="P46" s="35">
        <f>P44</f>
        <v>44.935000000000002</v>
      </c>
      <c r="Q46" s="58"/>
      <c r="R46" s="59"/>
      <c r="S46" s="59"/>
      <c r="T46" s="59"/>
      <c r="U46" s="55"/>
      <c r="V46" s="55"/>
      <c r="W46" s="55"/>
      <c r="X46" s="55"/>
      <c r="Y46" s="55"/>
      <c r="Z46" s="55"/>
    </row>
    <row r="47" spans="1:26" ht="18" customHeight="1" x14ac:dyDescent="0.25">
      <c r="A47" s="140" t="s">
        <v>92</v>
      </c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2"/>
    </row>
    <row r="48" spans="1:26" s="13" customFormat="1" ht="18" customHeight="1" x14ac:dyDescent="0.2">
      <c r="A48" s="128" t="s">
        <v>20</v>
      </c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30"/>
    </row>
    <row r="49" spans="1:26" s="50" customFormat="1" ht="18" customHeight="1" x14ac:dyDescent="0.25">
      <c r="A49" s="21" t="s">
        <v>21</v>
      </c>
      <c r="B49" s="22" t="s">
        <v>93</v>
      </c>
      <c r="C49" s="94" t="s">
        <v>94</v>
      </c>
      <c r="D49" s="90" t="s">
        <v>24</v>
      </c>
      <c r="E49" s="96">
        <v>10</v>
      </c>
      <c r="F49" s="90" t="s">
        <v>25</v>
      </c>
      <c r="G49" s="96">
        <v>10</v>
      </c>
      <c r="H49" s="90" t="s">
        <v>95</v>
      </c>
      <c r="I49" s="91">
        <v>4</v>
      </c>
      <c r="J49" s="92">
        <v>4.9219999999999997</v>
      </c>
      <c r="K49" s="131">
        <v>0</v>
      </c>
      <c r="L49" s="132"/>
      <c r="M49" s="92">
        <f t="shared" ref="M49:M61" si="14">J49</f>
        <v>4.9219999999999997</v>
      </c>
      <c r="N49" s="92">
        <v>0</v>
      </c>
      <c r="O49" s="91">
        <f>MIN(D49:G49)</f>
        <v>10</v>
      </c>
      <c r="P49" s="97">
        <f>O49-M49</f>
        <v>5.0780000000000003</v>
      </c>
      <c r="Q49" s="48"/>
      <c r="R49" s="46">
        <v>1.371</v>
      </c>
      <c r="S49" s="49">
        <f>J49+R49</f>
        <v>6.2929999999999993</v>
      </c>
      <c r="T49" s="46"/>
      <c r="U49" s="46"/>
      <c r="V49" s="49">
        <f>S49-T49</f>
        <v>6.2929999999999993</v>
      </c>
      <c r="W49" s="46"/>
      <c r="X49" s="48">
        <f>O49</f>
        <v>10</v>
      </c>
      <c r="Y49" s="49">
        <f>X49-V49</f>
        <v>3.7070000000000007</v>
      </c>
      <c r="Z49" s="46"/>
    </row>
    <row r="50" spans="1:26" s="50" customFormat="1" ht="18" customHeight="1" x14ac:dyDescent="0.25">
      <c r="A50" s="21" t="s">
        <v>27</v>
      </c>
      <c r="B50" s="22" t="s">
        <v>96</v>
      </c>
      <c r="C50" s="94" t="s">
        <v>45</v>
      </c>
      <c r="D50" s="90" t="s">
        <v>24</v>
      </c>
      <c r="E50" s="96">
        <v>6.3</v>
      </c>
      <c r="F50" s="90" t="s">
        <v>25</v>
      </c>
      <c r="G50" s="96">
        <v>6.3</v>
      </c>
      <c r="H50" s="90" t="s">
        <v>26</v>
      </c>
      <c r="I50" s="90" t="s">
        <v>26</v>
      </c>
      <c r="J50" s="92">
        <v>0.34399999999999997</v>
      </c>
      <c r="K50" s="131">
        <v>0</v>
      </c>
      <c r="L50" s="132"/>
      <c r="M50" s="92">
        <f t="shared" si="14"/>
        <v>0.34399999999999997</v>
      </c>
      <c r="N50" s="92">
        <v>0</v>
      </c>
      <c r="O50" s="91">
        <f t="shared" ref="O50:O61" si="15">MIN(D50:I50)</f>
        <v>6.3</v>
      </c>
      <c r="P50" s="97">
        <f t="shared" ref="P50:P61" si="16">O50-M50</f>
        <v>5.9559999999999995</v>
      </c>
      <c r="Q50" s="48"/>
      <c r="R50" s="46">
        <v>5.3449999999999998</v>
      </c>
      <c r="S50" s="49">
        <f t="shared" ref="S50:S61" si="17">J50+R50</f>
        <v>5.6890000000000001</v>
      </c>
      <c r="T50" s="46"/>
      <c r="U50" s="46"/>
      <c r="V50" s="49">
        <f t="shared" ref="V50:V61" si="18">S50-T50</f>
        <v>5.6890000000000001</v>
      </c>
      <c r="W50" s="46"/>
      <c r="X50" s="48">
        <f t="shared" ref="X50:X61" si="19">O50</f>
        <v>6.3</v>
      </c>
      <c r="Y50" s="49">
        <f t="shared" ref="Y50:Y61" si="20">X50-V50</f>
        <v>0.61099999999999977</v>
      </c>
      <c r="Z50" s="46"/>
    </row>
    <row r="51" spans="1:26" s="50" customFormat="1" ht="18" customHeight="1" x14ac:dyDescent="0.25">
      <c r="A51" s="21" t="s">
        <v>30</v>
      </c>
      <c r="B51" s="22" t="s">
        <v>97</v>
      </c>
      <c r="C51" s="94" t="s">
        <v>45</v>
      </c>
      <c r="D51" s="90" t="s">
        <v>24</v>
      </c>
      <c r="E51" s="96">
        <v>6.3</v>
      </c>
      <c r="F51" s="90" t="s">
        <v>25</v>
      </c>
      <c r="G51" s="96">
        <v>6.3</v>
      </c>
      <c r="H51" s="90" t="s">
        <v>26</v>
      </c>
      <c r="I51" s="90" t="s">
        <v>26</v>
      </c>
      <c r="J51" s="92">
        <v>0.57699999999999996</v>
      </c>
      <c r="K51" s="131">
        <v>0</v>
      </c>
      <c r="L51" s="132"/>
      <c r="M51" s="92">
        <f t="shared" si="14"/>
        <v>0.57699999999999996</v>
      </c>
      <c r="N51" s="92">
        <v>0</v>
      </c>
      <c r="O51" s="91">
        <f t="shared" si="15"/>
        <v>6.3</v>
      </c>
      <c r="P51" s="97">
        <f t="shared" si="16"/>
        <v>5.7229999999999999</v>
      </c>
      <c r="Q51" s="48"/>
      <c r="R51" s="46">
        <v>0.70099999999999996</v>
      </c>
      <c r="S51" s="49">
        <f t="shared" si="17"/>
        <v>1.278</v>
      </c>
      <c r="T51" s="46"/>
      <c r="U51" s="46"/>
      <c r="V51" s="49">
        <f t="shared" si="18"/>
        <v>1.278</v>
      </c>
      <c r="W51" s="46"/>
      <c r="X51" s="48">
        <f t="shared" si="19"/>
        <v>6.3</v>
      </c>
      <c r="Y51" s="49">
        <f t="shared" si="20"/>
        <v>5.0220000000000002</v>
      </c>
      <c r="Z51" s="46"/>
    </row>
    <row r="52" spans="1:26" s="50" customFormat="1" ht="18" customHeight="1" x14ac:dyDescent="0.25">
      <c r="A52" s="21" t="s">
        <v>33</v>
      </c>
      <c r="B52" s="22" t="s">
        <v>98</v>
      </c>
      <c r="C52" s="94" t="s">
        <v>45</v>
      </c>
      <c r="D52" s="90" t="s">
        <v>24</v>
      </c>
      <c r="E52" s="96">
        <v>6.3</v>
      </c>
      <c r="F52" s="90" t="s">
        <v>25</v>
      </c>
      <c r="G52" s="96">
        <v>6.3</v>
      </c>
      <c r="H52" s="90" t="s">
        <v>26</v>
      </c>
      <c r="I52" s="90" t="s">
        <v>26</v>
      </c>
      <c r="J52" s="92">
        <v>0.433</v>
      </c>
      <c r="K52" s="131">
        <v>0</v>
      </c>
      <c r="L52" s="132"/>
      <c r="M52" s="92">
        <f t="shared" si="14"/>
        <v>0.433</v>
      </c>
      <c r="N52" s="92">
        <v>0</v>
      </c>
      <c r="O52" s="91">
        <f t="shared" si="15"/>
        <v>6.3</v>
      </c>
      <c r="P52" s="97">
        <f t="shared" si="16"/>
        <v>5.867</v>
      </c>
      <c r="Q52" s="48"/>
      <c r="R52" s="46">
        <v>0.11700000000000001</v>
      </c>
      <c r="S52" s="49">
        <f t="shared" si="17"/>
        <v>0.55000000000000004</v>
      </c>
      <c r="T52" s="46"/>
      <c r="U52" s="46"/>
      <c r="V52" s="49">
        <f t="shared" si="18"/>
        <v>0.55000000000000004</v>
      </c>
      <c r="W52" s="46"/>
      <c r="X52" s="48">
        <f t="shared" si="19"/>
        <v>6.3</v>
      </c>
      <c r="Y52" s="49">
        <f t="shared" si="20"/>
        <v>5.75</v>
      </c>
      <c r="Z52" s="46"/>
    </row>
    <row r="53" spans="1:26" s="50" customFormat="1" ht="18" customHeight="1" x14ac:dyDescent="0.25">
      <c r="A53" s="21" t="s">
        <v>36</v>
      </c>
      <c r="B53" s="22" t="s">
        <v>99</v>
      </c>
      <c r="C53" s="94" t="s">
        <v>91</v>
      </c>
      <c r="D53" s="90" t="s">
        <v>24</v>
      </c>
      <c r="E53" s="96">
        <v>4</v>
      </c>
      <c r="F53" s="90" t="s">
        <v>25</v>
      </c>
      <c r="G53" s="96">
        <v>4</v>
      </c>
      <c r="H53" s="90" t="s">
        <v>26</v>
      </c>
      <c r="I53" s="90" t="s">
        <v>26</v>
      </c>
      <c r="J53" s="92">
        <v>1.333</v>
      </c>
      <c r="K53" s="131">
        <v>0</v>
      </c>
      <c r="L53" s="132"/>
      <c r="M53" s="92">
        <f t="shared" si="14"/>
        <v>1.333</v>
      </c>
      <c r="N53" s="92">
        <v>0</v>
      </c>
      <c r="O53" s="91">
        <f t="shared" si="15"/>
        <v>4</v>
      </c>
      <c r="P53" s="97">
        <f t="shared" si="16"/>
        <v>2.6669999999999998</v>
      </c>
      <c r="Q53" s="48"/>
      <c r="R53" s="46">
        <v>0.64300000000000002</v>
      </c>
      <c r="S53" s="49">
        <f t="shared" si="17"/>
        <v>1.976</v>
      </c>
      <c r="T53" s="46"/>
      <c r="U53" s="46"/>
      <c r="V53" s="49">
        <f t="shared" si="18"/>
        <v>1.976</v>
      </c>
      <c r="W53" s="46"/>
      <c r="X53" s="48">
        <f t="shared" si="19"/>
        <v>4</v>
      </c>
      <c r="Y53" s="49">
        <f t="shared" si="20"/>
        <v>2.024</v>
      </c>
      <c r="Z53" s="46"/>
    </row>
    <row r="54" spans="1:26" s="50" customFormat="1" ht="18" customHeight="1" x14ac:dyDescent="0.25">
      <c r="A54" s="21" t="s">
        <v>39</v>
      </c>
      <c r="B54" s="22" t="s">
        <v>100</v>
      </c>
      <c r="C54" s="94" t="s">
        <v>101</v>
      </c>
      <c r="D54" s="90" t="s">
        <v>24</v>
      </c>
      <c r="E54" s="96">
        <v>1.6</v>
      </c>
      <c r="F54" s="90" t="s">
        <v>25</v>
      </c>
      <c r="G54" s="96">
        <v>4</v>
      </c>
      <c r="H54" s="90" t="s">
        <v>26</v>
      </c>
      <c r="I54" s="90" t="s">
        <v>26</v>
      </c>
      <c r="J54" s="92">
        <v>0.2</v>
      </c>
      <c r="K54" s="131">
        <v>0</v>
      </c>
      <c r="L54" s="132"/>
      <c r="M54" s="92">
        <f t="shared" si="14"/>
        <v>0.2</v>
      </c>
      <c r="N54" s="92">
        <v>0</v>
      </c>
      <c r="O54" s="91">
        <f t="shared" si="15"/>
        <v>1.6</v>
      </c>
      <c r="P54" s="97">
        <f t="shared" si="16"/>
        <v>1.4000000000000001</v>
      </c>
      <c r="Q54" s="48"/>
      <c r="R54" s="46">
        <v>5.7000000000000002E-2</v>
      </c>
      <c r="S54" s="49">
        <f t="shared" si="17"/>
        <v>0.25700000000000001</v>
      </c>
      <c r="T54" s="46"/>
      <c r="U54" s="46"/>
      <c r="V54" s="49">
        <f t="shared" si="18"/>
        <v>0.25700000000000001</v>
      </c>
      <c r="W54" s="46"/>
      <c r="X54" s="48">
        <f t="shared" si="19"/>
        <v>1.6</v>
      </c>
      <c r="Y54" s="49">
        <f t="shared" si="20"/>
        <v>1.343</v>
      </c>
      <c r="Z54" s="46"/>
    </row>
    <row r="55" spans="1:26" s="50" customFormat="1" ht="18" customHeight="1" x14ac:dyDescent="0.25">
      <c r="A55" s="21" t="s">
        <v>41</v>
      </c>
      <c r="B55" s="22" t="s">
        <v>102</v>
      </c>
      <c r="C55" s="94" t="s">
        <v>73</v>
      </c>
      <c r="D55" s="90" t="s">
        <v>24</v>
      </c>
      <c r="E55" s="96">
        <v>2.5</v>
      </c>
      <c r="F55" s="90" t="s">
        <v>25</v>
      </c>
      <c r="G55" s="96">
        <v>1.6</v>
      </c>
      <c r="H55" s="90" t="s">
        <v>26</v>
      </c>
      <c r="I55" s="90" t="s">
        <v>26</v>
      </c>
      <c r="J55" s="92">
        <v>0.36599999999999999</v>
      </c>
      <c r="K55" s="131">
        <v>0</v>
      </c>
      <c r="L55" s="132"/>
      <c r="M55" s="92">
        <f t="shared" si="14"/>
        <v>0.36599999999999999</v>
      </c>
      <c r="N55" s="92">
        <v>0</v>
      </c>
      <c r="O55" s="91">
        <f t="shared" si="15"/>
        <v>1.6</v>
      </c>
      <c r="P55" s="97">
        <f t="shared" si="16"/>
        <v>1.234</v>
      </c>
      <c r="Q55" s="48"/>
      <c r="R55" s="46">
        <v>0.11600000000000001</v>
      </c>
      <c r="S55" s="49">
        <f t="shared" si="17"/>
        <v>0.48199999999999998</v>
      </c>
      <c r="T55" s="46"/>
      <c r="U55" s="46"/>
      <c r="V55" s="49">
        <f t="shared" si="18"/>
        <v>0.48199999999999998</v>
      </c>
      <c r="W55" s="46"/>
      <c r="X55" s="48">
        <f t="shared" si="19"/>
        <v>1.6</v>
      </c>
      <c r="Y55" s="49">
        <f t="shared" si="20"/>
        <v>1.1180000000000001</v>
      </c>
      <c r="Z55" s="46"/>
    </row>
    <row r="56" spans="1:26" s="50" customFormat="1" ht="18" customHeight="1" x14ac:dyDescent="0.25">
      <c r="A56" s="21" t="s">
        <v>43</v>
      </c>
      <c r="B56" s="22" t="s">
        <v>103</v>
      </c>
      <c r="C56" s="94" t="s">
        <v>104</v>
      </c>
      <c r="D56" s="90" t="s">
        <v>24</v>
      </c>
      <c r="E56" s="96">
        <v>1</v>
      </c>
      <c r="F56" s="90" t="s">
        <v>25</v>
      </c>
      <c r="G56" s="96">
        <v>1.6</v>
      </c>
      <c r="H56" s="90" t="s">
        <v>26</v>
      </c>
      <c r="I56" s="90" t="s">
        <v>26</v>
      </c>
      <c r="J56" s="92">
        <v>0.21099999999999999</v>
      </c>
      <c r="K56" s="131">
        <v>0</v>
      </c>
      <c r="L56" s="132"/>
      <c r="M56" s="92">
        <f t="shared" si="14"/>
        <v>0.21099999999999999</v>
      </c>
      <c r="N56" s="92">
        <v>0</v>
      </c>
      <c r="O56" s="91">
        <f t="shared" si="15"/>
        <v>1</v>
      </c>
      <c r="P56" s="97">
        <f t="shared" si="16"/>
        <v>0.78900000000000003</v>
      </c>
      <c r="Q56" s="48"/>
      <c r="R56" s="46">
        <v>0.30299999999999999</v>
      </c>
      <c r="S56" s="49">
        <f t="shared" si="17"/>
        <v>0.51400000000000001</v>
      </c>
      <c r="T56" s="46"/>
      <c r="U56" s="46"/>
      <c r="V56" s="49">
        <f t="shared" si="18"/>
        <v>0.51400000000000001</v>
      </c>
      <c r="W56" s="46"/>
      <c r="X56" s="48">
        <f t="shared" si="19"/>
        <v>1</v>
      </c>
      <c r="Y56" s="49">
        <f t="shared" si="20"/>
        <v>0.48599999999999999</v>
      </c>
      <c r="Z56" s="46"/>
    </row>
    <row r="57" spans="1:26" s="50" customFormat="1" ht="18" customHeight="1" x14ac:dyDescent="0.25">
      <c r="A57" s="21" t="s">
        <v>46</v>
      </c>
      <c r="B57" s="22" t="s">
        <v>105</v>
      </c>
      <c r="C57" s="94" t="s">
        <v>48</v>
      </c>
      <c r="D57" s="90" t="s">
        <v>24</v>
      </c>
      <c r="E57" s="96">
        <v>1</v>
      </c>
      <c r="F57" s="90" t="s">
        <v>25</v>
      </c>
      <c r="G57" s="96">
        <v>1.6</v>
      </c>
      <c r="H57" s="90" t="s">
        <v>26</v>
      </c>
      <c r="I57" s="90" t="s">
        <v>26</v>
      </c>
      <c r="J57" s="92">
        <v>0.17699999999999999</v>
      </c>
      <c r="K57" s="131">
        <v>0</v>
      </c>
      <c r="L57" s="132"/>
      <c r="M57" s="92">
        <f t="shared" si="14"/>
        <v>0.17699999999999999</v>
      </c>
      <c r="N57" s="92">
        <v>0</v>
      </c>
      <c r="O57" s="91">
        <f t="shared" si="15"/>
        <v>1</v>
      </c>
      <c r="P57" s="97">
        <f t="shared" si="16"/>
        <v>0.82299999999999995</v>
      </c>
      <c r="Q57" s="48"/>
      <c r="R57" s="46">
        <v>7.0000000000000001E-3</v>
      </c>
      <c r="S57" s="49">
        <f t="shared" si="17"/>
        <v>0.184</v>
      </c>
      <c r="T57" s="46"/>
      <c r="U57" s="46"/>
      <c r="V57" s="49">
        <f t="shared" si="18"/>
        <v>0.184</v>
      </c>
      <c r="W57" s="46"/>
      <c r="X57" s="48">
        <f t="shared" si="19"/>
        <v>1</v>
      </c>
      <c r="Y57" s="49">
        <f t="shared" si="20"/>
        <v>0.81600000000000006</v>
      </c>
      <c r="Z57" s="46"/>
    </row>
    <row r="58" spans="1:26" s="50" customFormat="1" ht="18" customHeight="1" x14ac:dyDescent="0.25">
      <c r="A58" s="21" t="s">
        <v>49</v>
      </c>
      <c r="B58" s="22" t="s">
        <v>106</v>
      </c>
      <c r="C58" s="94" t="s">
        <v>48</v>
      </c>
      <c r="D58" s="90" t="s">
        <v>24</v>
      </c>
      <c r="E58" s="96">
        <v>1.6</v>
      </c>
      <c r="F58" s="90" t="s">
        <v>25</v>
      </c>
      <c r="G58" s="96">
        <v>2.5</v>
      </c>
      <c r="H58" s="90" t="s">
        <v>26</v>
      </c>
      <c r="I58" s="90" t="s">
        <v>26</v>
      </c>
      <c r="J58" s="92">
        <v>0.26600000000000001</v>
      </c>
      <c r="K58" s="131">
        <v>0</v>
      </c>
      <c r="L58" s="132"/>
      <c r="M58" s="92">
        <f t="shared" si="14"/>
        <v>0.26600000000000001</v>
      </c>
      <c r="N58" s="92">
        <v>0</v>
      </c>
      <c r="O58" s="91">
        <f>MIN(D58:I58)</f>
        <v>1.6</v>
      </c>
      <c r="P58" s="97">
        <f t="shared" si="16"/>
        <v>1.3340000000000001</v>
      </c>
      <c r="Q58" s="48"/>
      <c r="R58" s="46">
        <v>0.82699999999999996</v>
      </c>
      <c r="S58" s="49">
        <f t="shared" si="17"/>
        <v>1.093</v>
      </c>
      <c r="T58" s="46"/>
      <c r="U58" s="46"/>
      <c r="V58" s="49">
        <f t="shared" si="18"/>
        <v>1.093</v>
      </c>
      <c r="W58" s="46"/>
      <c r="X58" s="48">
        <f t="shared" si="19"/>
        <v>1.6</v>
      </c>
      <c r="Y58" s="49">
        <f t="shared" si="20"/>
        <v>0.50700000000000012</v>
      </c>
      <c r="Z58" s="46"/>
    </row>
    <row r="59" spans="1:26" s="50" customFormat="1" ht="18" customHeight="1" x14ac:dyDescent="0.25">
      <c r="A59" s="21" t="s">
        <v>51</v>
      </c>
      <c r="B59" s="22" t="s">
        <v>107</v>
      </c>
      <c r="C59" s="94" t="s">
        <v>38</v>
      </c>
      <c r="D59" s="90" t="s">
        <v>24</v>
      </c>
      <c r="E59" s="96">
        <v>1.6</v>
      </c>
      <c r="F59" s="90" t="s">
        <v>25</v>
      </c>
      <c r="G59" s="96">
        <v>1.6</v>
      </c>
      <c r="H59" s="90" t="s">
        <v>26</v>
      </c>
      <c r="I59" s="90" t="s">
        <v>26</v>
      </c>
      <c r="J59" s="92">
        <v>7.6999999999999999E-2</v>
      </c>
      <c r="K59" s="131">
        <v>0</v>
      </c>
      <c r="L59" s="132"/>
      <c r="M59" s="92">
        <f t="shared" si="14"/>
        <v>7.6999999999999999E-2</v>
      </c>
      <c r="N59" s="92">
        <v>0</v>
      </c>
      <c r="O59" s="91">
        <f t="shared" si="15"/>
        <v>1.6</v>
      </c>
      <c r="P59" s="97">
        <f t="shared" si="16"/>
        <v>1.5230000000000001</v>
      </c>
      <c r="Q59" s="48"/>
      <c r="R59" s="46">
        <v>5.0999999999999997E-2</v>
      </c>
      <c r="S59" s="49">
        <f t="shared" si="17"/>
        <v>0.128</v>
      </c>
      <c r="T59" s="46"/>
      <c r="U59" s="46"/>
      <c r="V59" s="49">
        <f t="shared" si="18"/>
        <v>0.128</v>
      </c>
      <c r="W59" s="46"/>
      <c r="X59" s="48">
        <f t="shared" si="19"/>
        <v>1.6</v>
      </c>
      <c r="Y59" s="49">
        <f t="shared" si="20"/>
        <v>1.472</v>
      </c>
      <c r="Z59" s="46"/>
    </row>
    <row r="60" spans="1:26" s="50" customFormat="1" ht="18" customHeight="1" x14ac:dyDescent="0.25">
      <c r="A60" s="21" t="s">
        <v>54</v>
      </c>
      <c r="B60" s="22" t="s">
        <v>108</v>
      </c>
      <c r="C60" s="94" t="s">
        <v>75</v>
      </c>
      <c r="D60" s="90" t="s">
        <v>24</v>
      </c>
      <c r="E60" s="96">
        <v>1</v>
      </c>
      <c r="F60" s="90" t="s">
        <v>25</v>
      </c>
      <c r="G60" s="96">
        <v>2.5</v>
      </c>
      <c r="H60" s="90" t="s">
        <v>26</v>
      </c>
      <c r="I60" s="90" t="s">
        <v>26</v>
      </c>
      <c r="J60" s="92">
        <v>6.6000000000000003E-2</v>
      </c>
      <c r="K60" s="131">
        <v>0</v>
      </c>
      <c r="L60" s="132"/>
      <c r="M60" s="92">
        <f t="shared" si="14"/>
        <v>6.6000000000000003E-2</v>
      </c>
      <c r="N60" s="92">
        <v>0</v>
      </c>
      <c r="O60" s="91">
        <f t="shared" si="15"/>
        <v>1</v>
      </c>
      <c r="P60" s="97">
        <f t="shared" si="16"/>
        <v>0.93399999999999994</v>
      </c>
      <c r="Q60" s="48"/>
      <c r="R60" s="46">
        <v>0.129</v>
      </c>
      <c r="S60" s="49">
        <f t="shared" si="17"/>
        <v>0.19500000000000001</v>
      </c>
      <c r="T60" s="46"/>
      <c r="U60" s="46"/>
      <c r="V60" s="49">
        <f t="shared" si="18"/>
        <v>0.19500000000000001</v>
      </c>
      <c r="W60" s="46"/>
      <c r="X60" s="48">
        <f t="shared" si="19"/>
        <v>1</v>
      </c>
      <c r="Y60" s="49">
        <f t="shared" si="20"/>
        <v>0.80499999999999994</v>
      </c>
      <c r="Z60" s="46"/>
    </row>
    <row r="61" spans="1:26" s="50" customFormat="1" ht="18" customHeight="1" x14ac:dyDescent="0.25">
      <c r="A61" s="21" t="s">
        <v>57</v>
      </c>
      <c r="B61" s="22" t="s">
        <v>109</v>
      </c>
      <c r="C61" s="94" t="s">
        <v>32</v>
      </c>
      <c r="D61" s="90" t="s">
        <v>24</v>
      </c>
      <c r="E61" s="96">
        <v>2.5</v>
      </c>
      <c r="F61" s="90" t="s">
        <v>25</v>
      </c>
      <c r="G61" s="96">
        <v>2.5</v>
      </c>
      <c r="H61" s="90" t="s">
        <v>26</v>
      </c>
      <c r="I61" s="90" t="s">
        <v>26</v>
      </c>
      <c r="J61" s="92">
        <v>0.35499999999999998</v>
      </c>
      <c r="K61" s="131">
        <v>0</v>
      </c>
      <c r="L61" s="132"/>
      <c r="M61" s="92">
        <f t="shared" si="14"/>
        <v>0.35499999999999998</v>
      </c>
      <c r="N61" s="97">
        <v>0</v>
      </c>
      <c r="O61" s="91">
        <f t="shared" si="15"/>
        <v>2.5</v>
      </c>
      <c r="P61" s="97">
        <f t="shared" si="16"/>
        <v>2.145</v>
      </c>
      <c r="Q61" s="48"/>
      <c r="R61" s="46">
        <v>0.754</v>
      </c>
      <c r="S61" s="49">
        <f t="shared" si="17"/>
        <v>1.109</v>
      </c>
      <c r="T61" s="46"/>
      <c r="U61" s="46"/>
      <c r="V61" s="49">
        <f t="shared" si="18"/>
        <v>1.109</v>
      </c>
      <c r="W61" s="46"/>
      <c r="X61" s="48">
        <f t="shared" si="19"/>
        <v>2.5</v>
      </c>
      <c r="Y61" s="49">
        <f t="shared" si="20"/>
        <v>1.391</v>
      </c>
      <c r="Z61" s="46"/>
    </row>
    <row r="62" spans="1:26" ht="18" customHeight="1" x14ac:dyDescent="0.25">
      <c r="A62" s="32"/>
      <c r="B62" s="32" t="s">
        <v>61</v>
      </c>
      <c r="C62" s="33">
        <v>100.5</v>
      </c>
      <c r="D62" s="109">
        <f>SUM(D49:I61)</f>
        <v>100.49999999999994</v>
      </c>
      <c r="E62" s="110"/>
      <c r="F62" s="110"/>
      <c r="G62" s="110"/>
      <c r="H62" s="110"/>
      <c r="I62" s="111"/>
      <c r="J62" s="34">
        <f>SUM(J49:J61)</f>
        <v>9.3270000000000017</v>
      </c>
      <c r="K62" s="112">
        <v>0</v>
      </c>
      <c r="L62" s="113"/>
      <c r="M62" s="34">
        <f>SUM(M49:M61)</f>
        <v>9.3270000000000017</v>
      </c>
      <c r="N62" s="34">
        <f>SUM(N49:N61)</f>
        <v>0</v>
      </c>
      <c r="O62" s="34">
        <f>SUM(O49:O61)</f>
        <v>44.800000000000011</v>
      </c>
      <c r="P62" s="35">
        <f>SUM(P49:P61)</f>
        <v>35.472999999999999</v>
      </c>
      <c r="Q62" s="43"/>
      <c r="R62" s="59"/>
      <c r="S62" s="60"/>
      <c r="T62" s="59"/>
      <c r="U62" s="55"/>
      <c r="V62" s="55"/>
      <c r="W62" s="55"/>
      <c r="X62" s="61"/>
      <c r="Y62" s="55"/>
      <c r="Z62" s="41"/>
    </row>
    <row r="63" spans="1:26" s="39" customFormat="1" ht="15.75" customHeight="1" x14ac:dyDescent="0.2">
      <c r="A63" s="31"/>
      <c r="B63" s="32" t="s">
        <v>62</v>
      </c>
      <c r="C63" s="33"/>
      <c r="D63" s="114"/>
      <c r="E63" s="115"/>
      <c r="F63" s="115"/>
      <c r="G63" s="115"/>
      <c r="H63" s="115"/>
      <c r="I63" s="116"/>
      <c r="J63" s="34"/>
      <c r="K63" s="35"/>
      <c r="L63" s="40"/>
      <c r="M63" s="34"/>
      <c r="N63" s="34"/>
      <c r="O63" s="34"/>
      <c r="P63" s="35"/>
      <c r="Q63" s="36"/>
      <c r="R63" s="63"/>
      <c r="S63" s="63"/>
      <c r="T63" s="63"/>
      <c r="U63" s="32"/>
      <c r="V63" s="32"/>
      <c r="W63" s="32"/>
      <c r="X63" s="32"/>
      <c r="Y63" s="32"/>
      <c r="Z63" s="31"/>
    </row>
    <row r="64" spans="1:26" ht="18" customHeight="1" x14ac:dyDescent="0.25">
      <c r="A64" s="41"/>
      <c r="B64" s="32" t="s">
        <v>63</v>
      </c>
      <c r="C64" s="42"/>
      <c r="D64" s="133"/>
      <c r="E64" s="134"/>
      <c r="F64" s="134"/>
      <c r="G64" s="134"/>
      <c r="H64" s="134"/>
      <c r="I64" s="135"/>
      <c r="J64" s="41"/>
      <c r="K64" s="133"/>
      <c r="L64" s="135"/>
      <c r="M64" s="41"/>
      <c r="N64" s="41"/>
      <c r="O64" s="41"/>
      <c r="P64" s="35">
        <f>P62</f>
        <v>35.472999999999999</v>
      </c>
      <c r="Q64" s="43"/>
      <c r="R64" s="59"/>
      <c r="S64" s="59"/>
      <c r="T64" s="59"/>
      <c r="U64" s="55"/>
      <c r="V64" s="55"/>
      <c r="W64" s="55"/>
      <c r="X64" s="55"/>
      <c r="Y64" s="55"/>
      <c r="Z64" s="41"/>
    </row>
    <row r="65" spans="1:26" ht="18" customHeight="1" x14ac:dyDescent="0.2">
      <c r="A65" s="125" t="s">
        <v>110</v>
      </c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7"/>
    </row>
    <row r="66" spans="1:26" s="13" customFormat="1" ht="18" customHeight="1" x14ac:dyDescent="0.2">
      <c r="A66" s="128" t="s">
        <v>111</v>
      </c>
      <c r="B66" s="129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30"/>
    </row>
    <row r="67" spans="1:26" s="65" customFormat="1" ht="18" customHeight="1" x14ac:dyDescent="0.25">
      <c r="A67" s="21" t="s">
        <v>21</v>
      </c>
      <c r="B67" s="22" t="s">
        <v>112</v>
      </c>
      <c r="C67" s="98">
        <v>2.5</v>
      </c>
      <c r="D67" s="90" t="s">
        <v>24</v>
      </c>
      <c r="E67" s="99">
        <v>2.5</v>
      </c>
      <c r="F67" s="90" t="s">
        <v>26</v>
      </c>
      <c r="G67" s="90" t="s">
        <v>26</v>
      </c>
      <c r="H67" s="90" t="s">
        <v>26</v>
      </c>
      <c r="I67" s="90" t="s">
        <v>26</v>
      </c>
      <c r="J67" s="92">
        <v>0.24399999999999999</v>
      </c>
      <c r="K67" s="121">
        <v>0</v>
      </c>
      <c r="L67" s="122"/>
      <c r="M67" s="100">
        <f>J67</f>
        <v>0.24399999999999999</v>
      </c>
      <c r="N67" s="101">
        <v>0</v>
      </c>
      <c r="O67" s="91">
        <f>MIN(D67:I67)</f>
        <v>2.5</v>
      </c>
      <c r="P67" s="97">
        <f t="shared" ref="P67:P69" si="21">O67-M67</f>
        <v>2.2560000000000002</v>
      </c>
      <c r="Q67" s="48"/>
      <c r="R67" s="46">
        <v>2.7E-2</v>
      </c>
      <c r="S67" s="49">
        <f>J67+R67</f>
        <v>0.27100000000000002</v>
      </c>
      <c r="T67" s="46"/>
      <c r="U67" s="46"/>
      <c r="V67" s="49">
        <f>S67-T67</f>
        <v>0.27100000000000002</v>
      </c>
      <c r="W67" s="46"/>
      <c r="X67" s="48">
        <f>O67</f>
        <v>2.5</v>
      </c>
      <c r="Y67" s="49">
        <f>X67-V67</f>
        <v>2.2290000000000001</v>
      </c>
      <c r="Z67" s="46"/>
    </row>
    <row r="68" spans="1:26" s="65" customFormat="1" ht="18" customHeight="1" x14ac:dyDescent="0.25">
      <c r="A68" s="21" t="s">
        <v>27</v>
      </c>
      <c r="B68" s="30" t="s">
        <v>113</v>
      </c>
      <c r="C68" s="98">
        <v>2.5</v>
      </c>
      <c r="D68" s="90" t="s">
        <v>24</v>
      </c>
      <c r="E68" s="99">
        <v>2.5</v>
      </c>
      <c r="F68" s="90" t="s">
        <v>26</v>
      </c>
      <c r="G68" s="90" t="s">
        <v>26</v>
      </c>
      <c r="H68" s="90" t="s">
        <v>26</v>
      </c>
      <c r="I68" s="90" t="s">
        <v>26</v>
      </c>
      <c r="J68" s="92">
        <v>0</v>
      </c>
      <c r="K68" s="121">
        <v>0</v>
      </c>
      <c r="L68" s="122"/>
      <c r="M68" s="100">
        <f>J68</f>
        <v>0</v>
      </c>
      <c r="N68" s="101">
        <v>0</v>
      </c>
      <c r="O68" s="91">
        <f>MIN(D68:I68)</f>
        <v>2.5</v>
      </c>
      <c r="P68" s="97">
        <f t="shared" si="21"/>
        <v>2.5</v>
      </c>
      <c r="Q68" s="48"/>
      <c r="R68" s="46">
        <v>2.5000000000000001E-2</v>
      </c>
      <c r="S68" s="49">
        <f>J68+R68</f>
        <v>2.5000000000000001E-2</v>
      </c>
      <c r="T68" s="46"/>
      <c r="U68" s="46"/>
      <c r="V68" s="49">
        <f>S68-T68</f>
        <v>2.5000000000000001E-2</v>
      </c>
      <c r="W68" s="46"/>
      <c r="X68" s="48">
        <f>O68</f>
        <v>2.5</v>
      </c>
      <c r="Y68" s="49">
        <f>X68-V68</f>
        <v>2.4750000000000001</v>
      </c>
      <c r="Z68" s="46"/>
    </row>
    <row r="69" spans="1:26" s="65" customFormat="1" ht="18" customHeight="1" x14ac:dyDescent="0.25">
      <c r="A69" s="21" t="s">
        <v>30</v>
      </c>
      <c r="B69" s="22" t="s">
        <v>114</v>
      </c>
      <c r="C69" s="98">
        <v>1</v>
      </c>
      <c r="D69" s="90" t="s">
        <v>24</v>
      </c>
      <c r="E69" s="99">
        <v>1</v>
      </c>
      <c r="F69" s="90" t="s">
        <v>26</v>
      </c>
      <c r="G69" s="90" t="s">
        <v>26</v>
      </c>
      <c r="H69" s="90" t="s">
        <v>26</v>
      </c>
      <c r="I69" s="90" t="s">
        <v>26</v>
      </c>
      <c r="J69" s="92">
        <v>8.7999999999999995E-2</v>
      </c>
      <c r="K69" s="121">
        <v>0</v>
      </c>
      <c r="L69" s="122"/>
      <c r="M69" s="100">
        <f>J69</f>
        <v>8.7999999999999995E-2</v>
      </c>
      <c r="N69" s="101">
        <v>0</v>
      </c>
      <c r="O69" s="91">
        <f>MIN(D69:I69)</f>
        <v>1</v>
      </c>
      <c r="P69" s="97">
        <f t="shared" si="21"/>
        <v>0.91200000000000003</v>
      </c>
      <c r="Q69" s="48"/>
      <c r="R69" s="46">
        <v>0</v>
      </c>
      <c r="S69" s="49">
        <f>J69+R69</f>
        <v>8.7999999999999995E-2</v>
      </c>
      <c r="T69" s="46"/>
      <c r="U69" s="46"/>
      <c r="V69" s="49">
        <f>S69-T69</f>
        <v>8.7999999999999995E-2</v>
      </c>
      <c r="W69" s="46"/>
      <c r="X69" s="48">
        <f>O69</f>
        <v>1</v>
      </c>
      <c r="Y69" s="49">
        <f>X69-V69</f>
        <v>0.91200000000000003</v>
      </c>
      <c r="Z69" s="46"/>
    </row>
    <row r="70" spans="1:26" s="13" customFormat="1" ht="18" customHeight="1" x14ac:dyDescent="0.2">
      <c r="A70" s="128" t="s">
        <v>20</v>
      </c>
      <c r="B70" s="129"/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30"/>
    </row>
    <row r="71" spans="1:26" s="50" customFormat="1" ht="18" customHeight="1" x14ac:dyDescent="0.25">
      <c r="A71" s="66" t="s">
        <v>33</v>
      </c>
      <c r="B71" s="190" t="s">
        <v>115</v>
      </c>
      <c r="C71" s="102" t="s">
        <v>116</v>
      </c>
      <c r="D71" s="108" t="s">
        <v>24</v>
      </c>
      <c r="E71" s="103">
        <v>25</v>
      </c>
      <c r="F71" s="108" t="s">
        <v>25</v>
      </c>
      <c r="G71" s="103">
        <v>25</v>
      </c>
      <c r="H71" s="108" t="s">
        <v>117</v>
      </c>
      <c r="I71" s="88">
        <v>63</v>
      </c>
      <c r="J71" s="89">
        <v>27.611000000000001</v>
      </c>
      <c r="K71" s="123">
        <v>0</v>
      </c>
      <c r="L71" s="124"/>
      <c r="M71" s="104">
        <f t="shared" ref="M71:M82" si="22">J71</f>
        <v>27.611000000000001</v>
      </c>
      <c r="N71" s="105">
        <v>0</v>
      </c>
      <c r="O71" s="88">
        <f t="shared" ref="O71:O82" si="23">MIN(D71:I71)</f>
        <v>25</v>
      </c>
      <c r="P71" s="106">
        <f>O71-M71</f>
        <v>-2.6110000000000007</v>
      </c>
      <c r="Q71" s="53"/>
      <c r="R71" s="51">
        <v>7.3070000000000004</v>
      </c>
      <c r="S71" s="54">
        <f>J71+R71</f>
        <v>34.917999999999999</v>
      </c>
      <c r="T71" s="51"/>
      <c r="U71" s="51"/>
      <c r="V71" s="54">
        <f>S71-T71</f>
        <v>34.917999999999999</v>
      </c>
      <c r="W71" s="51"/>
      <c r="X71" s="53">
        <f>O71</f>
        <v>25</v>
      </c>
      <c r="Y71" s="54">
        <f>X71-V71</f>
        <v>-9.9179999999999993</v>
      </c>
      <c r="Z71" s="51"/>
    </row>
    <row r="72" spans="1:26" s="50" customFormat="1" ht="18" customHeight="1" x14ac:dyDescent="0.25">
      <c r="A72" s="66" t="s">
        <v>36</v>
      </c>
      <c r="B72" s="67" t="s">
        <v>118</v>
      </c>
      <c r="C72" s="93" t="s">
        <v>119</v>
      </c>
      <c r="D72" s="108" t="s">
        <v>24</v>
      </c>
      <c r="E72" s="103">
        <v>10</v>
      </c>
      <c r="F72" s="108" t="s">
        <v>25</v>
      </c>
      <c r="G72" s="103">
        <v>6.3</v>
      </c>
      <c r="H72" s="108" t="s">
        <v>26</v>
      </c>
      <c r="I72" s="108" t="s">
        <v>26</v>
      </c>
      <c r="J72" s="89">
        <v>4.944</v>
      </c>
      <c r="K72" s="123">
        <v>0</v>
      </c>
      <c r="L72" s="124"/>
      <c r="M72" s="104">
        <f t="shared" si="22"/>
        <v>4.944</v>
      </c>
      <c r="N72" s="105">
        <v>0</v>
      </c>
      <c r="O72" s="88">
        <f t="shared" si="23"/>
        <v>6.3</v>
      </c>
      <c r="P72" s="106">
        <f t="shared" ref="P72:P82" si="24">O72-M72</f>
        <v>1.3559999999999999</v>
      </c>
      <c r="Q72" s="53"/>
      <c r="R72" s="51">
        <v>4.1689999999999996</v>
      </c>
      <c r="S72" s="54">
        <f t="shared" ref="S72:S82" si="25">J72+R72</f>
        <v>9.1129999999999995</v>
      </c>
      <c r="T72" s="51"/>
      <c r="U72" s="51"/>
      <c r="V72" s="54">
        <f t="shared" ref="V72:V82" si="26">S72-T72</f>
        <v>9.1129999999999995</v>
      </c>
      <c r="W72" s="51"/>
      <c r="X72" s="53">
        <f t="shared" ref="X72:X82" si="27">O72</f>
        <v>6.3</v>
      </c>
      <c r="Y72" s="54">
        <f>X72-V72</f>
        <v>-2.8129999999999997</v>
      </c>
      <c r="Z72" s="51"/>
    </row>
    <row r="73" spans="1:26" s="50" customFormat="1" ht="18" customHeight="1" x14ac:dyDescent="0.25">
      <c r="A73" s="21" t="s">
        <v>39</v>
      </c>
      <c r="B73" s="22" t="s">
        <v>120</v>
      </c>
      <c r="C73" s="94" t="s">
        <v>45</v>
      </c>
      <c r="D73" s="90" t="s">
        <v>24</v>
      </c>
      <c r="E73" s="99">
        <v>6.3</v>
      </c>
      <c r="F73" s="90" t="s">
        <v>25</v>
      </c>
      <c r="G73" s="99">
        <v>6.3</v>
      </c>
      <c r="H73" s="90" t="s">
        <v>26</v>
      </c>
      <c r="I73" s="90" t="s">
        <v>26</v>
      </c>
      <c r="J73" s="92">
        <v>0.77700000000000002</v>
      </c>
      <c r="K73" s="121">
        <v>0</v>
      </c>
      <c r="L73" s="122"/>
      <c r="M73" s="100">
        <f t="shared" si="22"/>
        <v>0.77700000000000002</v>
      </c>
      <c r="N73" s="101">
        <v>0</v>
      </c>
      <c r="O73" s="91">
        <f t="shared" si="23"/>
        <v>6.3</v>
      </c>
      <c r="P73" s="97">
        <f t="shared" si="24"/>
        <v>5.5229999999999997</v>
      </c>
      <c r="Q73" s="48"/>
      <c r="R73" s="46">
        <v>3.8090000000000002</v>
      </c>
      <c r="S73" s="49">
        <f t="shared" si="25"/>
        <v>4.5860000000000003</v>
      </c>
      <c r="T73" s="46"/>
      <c r="U73" s="46"/>
      <c r="V73" s="49">
        <f t="shared" si="26"/>
        <v>4.5860000000000003</v>
      </c>
      <c r="W73" s="46"/>
      <c r="X73" s="48">
        <f t="shared" si="27"/>
        <v>6.3</v>
      </c>
      <c r="Y73" s="49">
        <f t="shared" ref="Y73:Y82" si="28">X73-V73</f>
        <v>1.7139999999999995</v>
      </c>
      <c r="Z73" s="46"/>
    </row>
    <row r="74" spans="1:26" s="50" customFormat="1" ht="18" customHeight="1" x14ac:dyDescent="0.25">
      <c r="A74" s="21" t="s">
        <v>41</v>
      </c>
      <c r="B74" s="22" t="s">
        <v>121</v>
      </c>
      <c r="C74" s="94" t="s">
        <v>32</v>
      </c>
      <c r="D74" s="90" t="s">
        <v>24</v>
      </c>
      <c r="E74" s="99">
        <v>2.5</v>
      </c>
      <c r="F74" s="90" t="s">
        <v>25</v>
      </c>
      <c r="G74" s="99">
        <v>2.5</v>
      </c>
      <c r="H74" s="90" t="s">
        <v>26</v>
      </c>
      <c r="I74" s="90" t="s">
        <v>26</v>
      </c>
      <c r="J74" s="92">
        <v>0.44400000000000001</v>
      </c>
      <c r="K74" s="121">
        <v>0</v>
      </c>
      <c r="L74" s="122"/>
      <c r="M74" s="100">
        <f t="shared" si="22"/>
        <v>0.44400000000000001</v>
      </c>
      <c r="N74" s="101">
        <v>0</v>
      </c>
      <c r="O74" s="91">
        <f t="shared" si="23"/>
        <v>2.5</v>
      </c>
      <c r="P74" s="97">
        <f t="shared" si="24"/>
        <v>2.056</v>
      </c>
      <c r="Q74" s="48"/>
      <c r="R74" s="46">
        <v>0.33200000000000002</v>
      </c>
      <c r="S74" s="49">
        <f t="shared" si="25"/>
        <v>0.77600000000000002</v>
      </c>
      <c r="T74" s="46"/>
      <c r="U74" s="46"/>
      <c r="V74" s="49">
        <f t="shared" si="26"/>
        <v>0.77600000000000002</v>
      </c>
      <c r="W74" s="46"/>
      <c r="X74" s="48">
        <f t="shared" si="27"/>
        <v>2.5</v>
      </c>
      <c r="Y74" s="49">
        <f t="shared" si="28"/>
        <v>1.724</v>
      </c>
      <c r="Z74" s="46"/>
    </row>
    <row r="75" spans="1:26" s="50" customFormat="1" ht="18" customHeight="1" x14ac:dyDescent="0.25">
      <c r="A75" s="21" t="s">
        <v>43</v>
      </c>
      <c r="B75" s="30" t="s">
        <v>122</v>
      </c>
      <c r="C75" s="94" t="s">
        <v>45</v>
      </c>
      <c r="D75" s="90" t="s">
        <v>24</v>
      </c>
      <c r="E75" s="99">
        <v>6.3</v>
      </c>
      <c r="F75" s="90" t="s">
        <v>25</v>
      </c>
      <c r="G75" s="99">
        <v>6.3</v>
      </c>
      <c r="H75" s="90" t="s">
        <v>26</v>
      </c>
      <c r="I75" s="90" t="s">
        <v>26</v>
      </c>
      <c r="J75" s="92">
        <v>0.97699999999999998</v>
      </c>
      <c r="K75" s="121">
        <v>0</v>
      </c>
      <c r="L75" s="122"/>
      <c r="M75" s="100">
        <f t="shared" si="22"/>
        <v>0.97699999999999998</v>
      </c>
      <c r="N75" s="101">
        <v>0</v>
      </c>
      <c r="O75" s="91">
        <f t="shared" si="23"/>
        <v>6.3</v>
      </c>
      <c r="P75" s="97">
        <f t="shared" si="24"/>
        <v>5.3229999999999995</v>
      </c>
      <c r="Q75" s="48"/>
      <c r="R75" s="46">
        <v>1.929</v>
      </c>
      <c r="S75" s="49">
        <f t="shared" si="25"/>
        <v>2.9060000000000001</v>
      </c>
      <c r="T75" s="46"/>
      <c r="U75" s="46"/>
      <c r="V75" s="49">
        <f t="shared" si="26"/>
        <v>2.9060000000000001</v>
      </c>
      <c r="W75" s="46"/>
      <c r="X75" s="48">
        <f t="shared" si="27"/>
        <v>6.3</v>
      </c>
      <c r="Y75" s="49">
        <f t="shared" si="28"/>
        <v>3.3939999999999997</v>
      </c>
      <c r="Z75" s="46"/>
    </row>
    <row r="76" spans="1:26" s="50" customFormat="1" ht="18" customHeight="1" x14ac:dyDescent="0.25">
      <c r="A76" s="21" t="s">
        <v>46</v>
      </c>
      <c r="B76" s="30" t="s">
        <v>123</v>
      </c>
      <c r="C76" s="94" t="s">
        <v>69</v>
      </c>
      <c r="D76" s="90" t="s">
        <v>24</v>
      </c>
      <c r="E76" s="99">
        <v>10</v>
      </c>
      <c r="F76" s="90" t="s">
        <v>25</v>
      </c>
      <c r="G76" s="99">
        <v>10</v>
      </c>
      <c r="H76" s="90" t="s">
        <v>26</v>
      </c>
      <c r="I76" s="90" t="s">
        <v>26</v>
      </c>
      <c r="J76" s="92">
        <v>0.53300000000000003</v>
      </c>
      <c r="K76" s="121">
        <v>0</v>
      </c>
      <c r="L76" s="122"/>
      <c r="M76" s="100">
        <f t="shared" si="22"/>
        <v>0.53300000000000003</v>
      </c>
      <c r="N76" s="101">
        <v>0</v>
      </c>
      <c r="O76" s="91">
        <f t="shared" si="23"/>
        <v>10</v>
      </c>
      <c r="P76" s="97">
        <f t="shared" si="24"/>
        <v>9.4670000000000005</v>
      </c>
      <c r="Q76" s="48"/>
      <c r="R76" s="46">
        <v>8.9999999999999993E-3</v>
      </c>
      <c r="S76" s="49">
        <f t="shared" si="25"/>
        <v>0.54200000000000004</v>
      </c>
      <c r="T76" s="46"/>
      <c r="U76" s="46"/>
      <c r="V76" s="49">
        <f t="shared" si="26"/>
        <v>0.54200000000000004</v>
      </c>
      <c r="W76" s="46"/>
      <c r="X76" s="48">
        <f t="shared" si="27"/>
        <v>10</v>
      </c>
      <c r="Y76" s="49">
        <f t="shared" si="28"/>
        <v>9.4580000000000002</v>
      </c>
      <c r="Z76" s="46"/>
    </row>
    <row r="77" spans="1:26" s="50" customFormat="1" ht="18" customHeight="1" x14ac:dyDescent="0.25">
      <c r="A77" s="21" t="s">
        <v>49</v>
      </c>
      <c r="B77" s="22" t="s">
        <v>124</v>
      </c>
      <c r="C77" s="94" t="s">
        <v>48</v>
      </c>
      <c r="D77" s="90" t="s">
        <v>24</v>
      </c>
      <c r="E77" s="99">
        <v>1.6</v>
      </c>
      <c r="F77" s="90" t="s">
        <v>25</v>
      </c>
      <c r="G77" s="99">
        <v>2.5</v>
      </c>
      <c r="H77" s="90" t="s">
        <v>26</v>
      </c>
      <c r="I77" s="90" t="s">
        <v>26</v>
      </c>
      <c r="J77" s="92">
        <v>0.24399999999999999</v>
      </c>
      <c r="K77" s="121">
        <v>0</v>
      </c>
      <c r="L77" s="122"/>
      <c r="M77" s="100">
        <f t="shared" si="22"/>
        <v>0.24399999999999999</v>
      </c>
      <c r="N77" s="101">
        <v>0</v>
      </c>
      <c r="O77" s="91">
        <f t="shared" si="23"/>
        <v>1.6</v>
      </c>
      <c r="P77" s="97">
        <f t="shared" si="24"/>
        <v>1.3560000000000001</v>
      </c>
      <c r="Q77" s="48"/>
      <c r="R77" s="46">
        <v>0.19500000000000001</v>
      </c>
      <c r="S77" s="49">
        <f t="shared" si="25"/>
        <v>0.439</v>
      </c>
      <c r="T77" s="46"/>
      <c r="U77" s="46"/>
      <c r="V77" s="49">
        <f t="shared" si="26"/>
        <v>0.439</v>
      </c>
      <c r="W77" s="46"/>
      <c r="X77" s="48">
        <f t="shared" si="27"/>
        <v>1.6</v>
      </c>
      <c r="Y77" s="49">
        <f t="shared" si="28"/>
        <v>1.161</v>
      </c>
      <c r="Z77" s="46"/>
    </row>
    <row r="78" spans="1:26" s="50" customFormat="1" ht="18" customHeight="1" x14ac:dyDescent="0.25">
      <c r="A78" s="21" t="s">
        <v>51</v>
      </c>
      <c r="B78" s="30" t="s">
        <v>125</v>
      </c>
      <c r="C78" s="94" t="s">
        <v>38</v>
      </c>
      <c r="D78" s="90" t="s">
        <v>24</v>
      </c>
      <c r="E78" s="99">
        <v>1.6</v>
      </c>
      <c r="F78" s="90" t="s">
        <v>25</v>
      </c>
      <c r="G78" s="99">
        <v>1.6</v>
      </c>
      <c r="H78" s="90" t="s">
        <v>26</v>
      </c>
      <c r="I78" s="90" t="s">
        <v>26</v>
      </c>
      <c r="J78" s="92">
        <v>0.28799999999999998</v>
      </c>
      <c r="K78" s="121">
        <v>0</v>
      </c>
      <c r="L78" s="122"/>
      <c r="M78" s="100">
        <f t="shared" si="22"/>
        <v>0.28799999999999998</v>
      </c>
      <c r="N78" s="101">
        <v>0</v>
      </c>
      <c r="O78" s="91">
        <f t="shared" si="23"/>
        <v>1.6</v>
      </c>
      <c r="P78" s="97">
        <f t="shared" si="24"/>
        <v>1.3120000000000001</v>
      </c>
      <c r="Q78" s="48"/>
      <c r="R78" s="46">
        <v>0.1</v>
      </c>
      <c r="S78" s="49">
        <f t="shared" si="25"/>
        <v>0.38800000000000001</v>
      </c>
      <c r="T78" s="46"/>
      <c r="U78" s="46"/>
      <c r="V78" s="49">
        <f t="shared" si="26"/>
        <v>0.38800000000000001</v>
      </c>
      <c r="W78" s="46"/>
      <c r="X78" s="48">
        <f t="shared" si="27"/>
        <v>1.6</v>
      </c>
      <c r="Y78" s="49">
        <f t="shared" si="28"/>
        <v>1.2120000000000002</v>
      </c>
      <c r="Z78" s="46"/>
    </row>
    <row r="79" spans="1:26" s="50" customFormat="1" ht="18" customHeight="1" x14ac:dyDescent="0.25">
      <c r="A79" s="21" t="s">
        <v>54</v>
      </c>
      <c r="B79" s="30" t="s">
        <v>126</v>
      </c>
      <c r="C79" s="94" t="s">
        <v>127</v>
      </c>
      <c r="D79" s="90" t="s">
        <v>24</v>
      </c>
      <c r="E79" s="99">
        <v>2.5</v>
      </c>
      <c r="F79" s="90" t="s">
        <v>25</v>
      </c>
      <c r="G79" s="99">
        <v>4</v>
      </c>
      <c r="H79" s="90" t="s">
        <v>26</v>
      </c>
      <c r="I79" s="90" t="s">
        <v>26</v>
      </c>
      <c r="J79" s="92">
        <v>0.44400000000000001</v>
      </c>
      <c r="K79" s="121">
        <v>0</v>
      </c>
      <c r="L79" s="122"/>
      <c r="M79" s="100">
        <f>J79</f>
        <v>0.44400000000000001</v>
      </c>
      <c r="N79" s="101">
        <v>0</v>
      </c>
      <c r="O79" s="91">
        <f t="shared" si="23"/>
        <v>2.5</v>
      </c>
      <c r="P79" s="97">
        <f t="shared" si="24"/>
        <v>2.056</v>
      </c>
      <c r="Q79" s="48"/>
      <c r="R79" s="46">
        <v>0.65200000000000002</v>
      </c>
      <c r="S79" s="49">
        <f t="shared" si="25"/>
        <v>1.0960000000000001</v>
      </c>
      <c r="T79" s="46"/>
      <c r="U79" s="46"/>
      <c r="V79" s="49">
        <f t="shared" si="26"/>
        <v>1.0960000000000001</v>
      </c>
      <c r="W79" s="46"/>
      <c r="X79" s="48">
        <f t="shared" si="27"/>
        <v>2.5</v>
      </c>
      <c r="Y79" s="49">
        <f t="shared" si="28"/>
        <v>1.4039999999999999</v>
      </c>
      <c r="Z79" s="46"/>
    </row>
    <row r="80" spans="1:26" s="50" customFormat="1" ht="18" customHeight="1" x14ac:dyDescent="0.25">
      <c r="A80" s="21" t="s">
        <v>57</v>
      </c>
      <c r="B80" s="30" t="s">
        <v>128</v>
      </c>
      <c r="C80" s="94" t="s">
        <v>32</v>
      </c>
      <c r="D80" s="90" t="s">
        <v>24</v>
      </c>
      <c r="E80" s="99">
        <v>2.5</v>
      </c>
      <c r="F80" s="90" t="s">
        <v>25</v>
      </c>
      <c r="G80" s="99">
        <v>2.5</v>
      </c>
      <c r="H80" s="90" t="s">
        <v>26</v>
      </c>
      <c r="I80" s="90" t="s">
        <v>26</v>
      </c>
      <c r="J80" s="92">
        <v>0.63300000000000001</v>
      </c>
      <c r="K80" s="121">
        <v>0</v>
      </c>
      <c r="L80" s="122"/>
      <c r="M80" s="100">
        <f t="shared" si="22"/>
        <v>0.63300000000000001</v>
      </c>
      <c r="N80" s="101">
        <v>0</v>
      </c>
      <c r="O80" s="91">
        <f t="shared" si="23"/>
        <v>2.5</v>
      </c>
      <c r="P80" s="97">
        <f t="shared" si="24"/>
        <v>1.867</v>
      </c>
      <c r="Q80" s="48"/>
      <c r="R80" s="46">
        <v>0.74199999999999999</v>
      </c>
      <c r="S80" s="49">
        <f>J80+R80</f>
        <v>1.375</v>
      </c>
      <c r="T80" s="46"/>
      <c r="U80" s="46"/>
      <c r="V80" s="49">
        <f t="shared" si="26"/>
        <v>1.375</v>
      </c>
      <c r="W80" s="46"/>
      <c r="X80" s="48">
        <f t="shared" si="27"/>
        <v>2.5</v>
      </c>
      <c r="Y80" s="49">
        <f t="shared" si="28"/>
        <v>1.125</v>
      </c>
      <c r="Z80" s="46"/>
    </row>
    <row r="81" spans="1:26" s="50" customFormat="1" ht="18" customHeight="1" x14ac:dyDescent="0.25">
      <c r="A81" s="21" t="s">
        <v>59</v>
      </c>
      <c r="B81" s="30" t="s">
        <v>129</v>
      </c>
      <c r="C81" s="94" t="s">
        <v>104</v>
      </c>
      <c r="D81" s="90" t="s">
        <v>24</v>
      </c>
      <c r="E81" s="99">
        <v>1</v>
      </c>
      <c r="F81" s="90" t="s">
        <v>25</v>
      </c>
      <c r="G81" s="99">
        <v>1.6</v>
      </c>
      <c r="H81" s="90" t="s">
        <v>26</v>
      </c>
      <c r="I81" s="90" t="s">
        <v>26</v>
      </c>
      <c r="J81" s="92">
        <v>6.6000000000000003E-2</v>
      </c>
      <c r="K81" s="121">
        <v>0</v>
      </c>
      <c r="L81" s="122"/>
      <c r="M81" s="100">
        <f t="shared" si="22"/>
        <v>6.6000000000000003E-2</v>
      </c>
      <c r="N81" s="101">
        <v>0</v>
      </c>
      <c r="O81" s="91">
        <f t="shared" si="23"/>
        <v>1</v>
      </c>
      <c r="P81" s="97">
        <f t="shared" si="24"/>
        <v>0.93399999999999994</v>
      </c>
      <c r="Q81" s="48"/>
      <c r="R81" s="46">
        <v>5.7000000000000002E-2</v>
      </c>
      <c r="S81" s="49">
        <f t="shared" si="25"/>
        <v>0.123</v>
      </c>
      <c r="T81" s="46"/>
      <c r="U81" s="46"/>
      <c r="V81" s="49">
        <f t="shared" si="26"/>
        <v>0.123</v>
      </c>
      <c r="W81" s="46"/>
      <c r="X81" s="48">
        <f t="shared" si="27"/>
        <v>1</v>
      </c>
      <c r="Y81" s="49">
        <f t="shared" si="28"/>
        <v>0.877</v>
      </c>
      <c r="Z81" s="46"/>
    </row>
    <row r="82" spans="1:26" s="65" customFormat="1" ht="18" customHeight="1" x14ac:dyDescent="0.25">
      <c r="A82" s="21" t="s">
        <v>87</v>
      </c>
      <c r="B82" s="22" t="s">
        <v>130</v>
      </c>
      <c r="C82" s="98" t="s">
        <v>56</v>
      </c>
      <c r="D82" s="90" t="s">
        <v>24</v>
      </c>
      <c r="E82" s="99">
        <v>1.6</v>
      </c>
      <c r="F82" s="90" t="s">
        <v>25</v>
      </c>
      <c r="G82" s="99">
        <v>1</v>
      </c>
      <c r="H82" s="90" t="s">
        <v>26</v>
      </c>
      <c r="I82" s="90" t="s">
        <v>26</v>
      </c>
      <c r="J82" s="92">
        <v>0.111</v>
      </c>
      <c r="K82" s="121">
        <v>0</v>
      </c>
      <c r="L82" s="122"/>
      <c r="M82" s="100">
        <f t="shared" si="22"/>
        <v>0.111</v>
      </c>
      <c r="N82" s="101">
        <v>0</v>
      </c>
      <c r="O82" s="91">
        <f t="shared" si="23"/>
        <v>1</v>
      </c>
      <c r="P82" s="97">
        <f t="shared" si="24"/>
        <v>0.88900000000000001</v>
      </c>
      <c r="Q82" s="48"/>
      <c r="R82" s="46">
        <v>2.1999999999999999E-2</v>
      </c>
      <c r="S82" s="49">
        <f t="shared" si="25"/>
        <v>0.13300000000000001</v>
      </c>
      <c r="T82" s="46"/>
      <c r="U82" s="46"/>
      <c r="V82" s="49">
        <f t="shared" si="26"/>
        <v>0.13300000000000001</v>
      </c>
      <c r="W82" s="46"/>
      <c r="X82" s="48">
        <f t="shared" si="27"/>
        <v>1</v>
      </c>
      <c r="Y82" s="49">
        <f t="shared" si="28"/>
        <v>0.86699999999999999</v>
      </c>
      <c r="Z82" s="46"/>
    </row>
    <row r="83" spans="1:26" ht="18" customHeight="1" x14ac:dyDescent="0.25">
      <c r="A83" s="31"/>
      <c r="B83" s="68" t="s">
        <v>61</v>
      </c>
      <c r="C83" s="69">
        <v>209.5</v>
      </c>
      <c r="D83" s="109">
        <f>SUM(D71:I82)+SUM(D67:I69)</f>
        <v>209.50000000000003</v>
      </c>
      <c r="E83" s="110"/>
      <c r="F83" s="110"/>
      <c r="G83" s="110"/>
      <c r="H83" s="110"/>
      <c r="I83" s="111"/>
      <c r="J83" s="34">
        <f>SUM(J71:J82)+SUM(J67:J69)</f>
        <v>37.404000000000003</v>
      </c>
      <c r="K83" s="112">
        <f>K67</f>
        <v>0</v>
      </c>
      <c r="L83" s="113"/>
      <c r="M83" s="34">
        <f>SUM(M71:M82)+SUM(M67:M69)</f>
        <v>37.404000000000003</v>
      </c>
      <c r="N83" s="34">
        <f>SUM(N71:N82)+SUM(N67:N69)</f>
        <v>0</v>
      </c>
      <c r="O83" s="34">
        <f>SUM(O71:O82)+SUM(O67:O69)</f>
        <v>72.599999999999994</v>
      </c>
      <c r="P83" s="35">
        <f>SUM(P71:P82)+SUM(P67:P69)</f>
        <v>35.196000000000005</v>
      </c>
      <c r="Q83" s="70"/>
      <c r="R83" s="189"/>
      <c r="S83" s="60"/>
      <c r="T83" s="59"/>
      <c r="U83" s="55"/>
      <c r="V83" s="71"/>
      <c r="W83" s="72"/>
      <c r="X83" s="61"/>
      <c r="Y83" s="71"/>
      <c r="Z83" s="72"/>
    </row>
    <row r="84" spans="1:26" s="39" customFormat="1" ht="15.75" customHeight="1" x14ac:dyDescent="0.2">
      <c r="A84" s="73"/>
      <c r="B84" s="74" t="s">
        <v>62</v>
      </c>
      <c r="C84" s="33"/>
      <c r="D84" s="114"/>
      <c r="E84" s="115"/>
      <c r="F84" s="115"/>
      <c r="G84" s="115"/>
      <c r="H84" s="115"/>
      <c r="I84" s="116"/>
      <c r="J84" s="34"/>
      <c r="K84" s="35"/>
      <c r="L84" s="40"/>
      <c r="M84" s="34"/>
      <c r="N84" s="34"/>
      <c r="O84" s="34"/>
      <c r="P84" s="35">
        <f>P71</f>
        <v>-2.6110000000000007</v>
      </c>
      <c r="Q84" s="75"/>
      <c r="R84" s="76"/>
      <c r="S84" s="76"/>
      <c r="T84" s="76"/>
      <c r="U84" s="73"/>
      <c r="V84" s="73"/>
      <c r="W84" s="73"/>
      <c r="X84" s="73"/>
      <c r="Y84" s="77"/>
      <c r="Z84" s="73"/>
    </row>
    <row r="85" spans="1:26" ht="18" customHeight="1" x14ac:dyDescent="0.25">
      <c r="A85" s="72"/>
      <c r="B85" s="74" t="s">
        <v>63</v>
      </c>
      <c r="C85" s="78"/>
      <c r="D85" s="117"/>
      <c r="E85" s="118"/>
      <c r="F85" s="118"/>
      <c r="G85" s="118"/>
      <c r="H85" s="118"/>
      <c r="I85" s="119"/>
      <c r="J85" s="72"/>
      <c r="K85" s="117"/>
      <c r="L85" s="119"/>
      <c r="M85" s="72"/>
      <c r="N85" s="72"/>
      <c r="O85" s="72"/>
      <c r="P85" s="107">
        <f>SUM(P67+P69+P72+P73+P74+P75+P76+P77+P78+P79+P80+P81+P82+P68)</f>
        <v>37.807000000000002</v>
      </c>
      <c r="Q85" s="79"/>
      <c r="R85" s="70"/>
      <c r="S85" s="70"/>
      <c r="T85" s="70"/>
      <c r="U85" s="72"/>
      <c r="V85" s="72"/>
      <c r="W85" s="72"/>
      <c r="X85" s="72"/>
      <c r="Y85" s="72"/>
      <c r="Z85" s="72"/>
    </row>
    <row r="86" spans="1:26" ht="3.75" customHeight="1" x14ac:dyDescent="0.2">
      <c r="A86" s="6"/>
      <c r="B86" s="120"/>
      <c r="C86" s="120"/>
      <c r="D86" s="120"/>
      <c r="E86" s="120"/>
      <c r="F86" s="120"/>
      <c r="G86" s="120"/>
      <c r="H86" s="120"/>
      <c r="I86" s="120"/>
      <c r="J86" s="120"/>
      <c r="K86" s="80"/>
      <c r="L86" s="80"/>
      <c r="M86" s="80"/>
      <c r="N86" s="80"/>
      <c r="O86" s="80"/>
      <c r="P86" s="80"/>
      <c r="Q86" s="80"/>
      <c r="R86" s="81"/>
      <c r="S86" s="81"/>
      <c r="T86" s="81"/>
    </row>
    <row r="87" spans="1:26" ht="123.75" customHeight="1" x14ac:dyDescent="0.2">
      <c r="A87" s="6"/>
      <c r="B87" s="120"/>
      <c r="C87" s="120"/>
      <c r="D87" s="120"/>
      <c r="E87" s="120"/>
      <c r="F87" s="120"/>
      <c r="G87" s="120"/>
      <c r="H87" s="120"/>
      <c r="I87" s="120"/>
      <c r="J87" s="120"/>
      <c r="K87" s="80"/>
      <c r="L87" s="80"/>
      <c r="M87" s="80"/>
      <c r="N87" s="80"/>
      <c r="O87" s="80"/>
      <c r="P87" s="80"/>
      <c r="Q87" s="80"/>
      <c r="R87" s="81"/>
      <c r="S87" s="81"/>
      <c r="T87" s="81"/>
    </row>
    <row r="88" spans="1:26" ht="5.25" customHeight="1" x14ac:dyDescent="0.2">
      <c r="Q88" s="80"/>
      <c r="R88" s="81"/>
      <c r="S88" s="81"/>
      <c r="T88" s="81"/>
    </row>
    <row r="89" spans="1:26" x14ac:dyDescent="0.2">
      <c r="A89" s="6"/>
      <c r="B89" s="6"/>
      <c r="C89" s="8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0"/>
      <c r="R89" s="81"/>
      <c r="S89" s="81"/>
      <c r="T89" s="81"/>
    </row>
    <row r="90" spans="1:26" ht="4.5" customHeight="1" x14ac:dyDescent="0.2">
      <c r="C90" s="83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0"/>
      <c r="R90" s="81"/>
      <c r="S90" s="81"/>
      <c r="T90" s="81"/>
    </row>
    <row r="91" spans="1:26" ht="3.75" customHeight="1" x14ac:dyDescent="0.2">
      <c r="C91" s="85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1"/>
      <c r="S91" s="81"/>
      <c r="T91" s="81"/>
    </row>
    <row r="92" spans="1:26" ht="15.75" x14ac:dyDescent="0.25">
      <c r="C92" s="86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1"/>
      <c r="S92" s="81"/>
      <c r="T92" s="81"/>
    </row>
    <row r="93" spans="1:26" ht="18.75" customHeight="1" x14ac:dyDescent="0.2">
      <c r="C93" s="85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1"/>
      <c r="S93" s="81"/>
      <c r="T93" s="81"/>
    </row>
    <row r="94" spans="1:26" ht="4.5" customHeight="1" x14ac:dyDescent="0.2">
      <c r="C94" s="85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1"/>
      <c r="S94" s="81"/>
      <c r="T94" s="81"/>
    </row>
    <row r="95" spans="1:26" x14ac:dyDescent="0.2">
      <c r="C95" s="85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1"/>
      <c r="S95" s="81"/>
      <c r="T95" s="81"/>
    </row>
    <row r="96" spans="1:26" ht="18.75" customHeight="1" x14ac:dyDescent="0.2">
      <c r="C96" s="85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1"/>
      <c r="S96" s="81"/>
      <c r="T96" s="81"/>
    </row>
    <row r="97" spans="3:20" ht="4.5" customHeight="1" x14ac:dyDescent="0.2">
      <c r="C97" s="85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1"/>
      <c r="S97" s="81"/>
      <c r="T97" s="81"/>
    </row>
    <row r="98" spans="3:20" x14ac:dyDescent="0.2">
      <c r="C98" s="85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1"/>
      <c r="S98" s="81"/>
      <c r="T98" s="81"/>
    </row>
    <row r="99" spans="3:20" ht="18.75" customHeight="1" x14ac:dyDescent="0.2">
      <c r="C99" s="85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1"/>
      <c r="S99" s="81"/>
      <c r="T99" s="81"/>
    </row>
    <row r="100" spans="3:20" ht="3.75" customHeight="1" x14ac:dyDescent="0.2">
      <c r="C100" s="85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1"/>
      <c r="S100" s="81"/>
      <c r="T100" s="81"/>
    </row>
    <row r="101" spans="3:20" x14ac:dyDescent="0.2">
      <c r="C101" s="85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1"/>
      <c r="S101" s="81"/>
      <c r="T101" s="81"/>
    </row>
    <row r="102" spans="3:20" ht="18.75" customHeight="1" x14ac:dyDescent="0.2">
      <c r="C102" s="85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1"/>
      <c r="S102" s="81"/>
      <c r="T102" s="81"/>
    </row>
    <row r="103" spans="3:20" ht="3" customHeight="1" x14ac:dyDescent="0.2">
      <c r="C103" s="85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1"/>
      <c r="S103" s="81"/>
      <c r="T103" s="81"/>
    </row>
    <row r="104" spans="3:20" x14ac:dyDescent="0.2">
      <c r="C104" s="85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1"/>
      <c r="S104" s="81"/>
      <c r="T104" s="81"/>
    </row>
    <row r="105" spans="3:20" ht="18.75" customHeight="1" x14ac:dyDescent="0.2">
      <c r="C105" s="85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1"/>
      <c r="S105" s="81"/>
      <c r="T105" s="81"/>
    </row>
    <row r="106" spans="3:20" ht="2.25" customHeight="1" x14ac:dyDescent="0.2">
      <c r="C106" s="85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1"/>
      <c r="S106" s="81"/>
      <c r="T106" s="81"/>
    </row>
    <row r="107" spans="3:20" x14ac:dyDescent="0.2">
      <c r="C107" s="85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1"/>
      <c r="S107" s="81"/>
      <c r="T107" s="81"/>
    </row>
    <row r="108" spans="3:20" x14ac:dyDescent="0.2">
      <c r="C108" s="85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1"/>
      <c r="S108" s="81"/>
      <c r="T108" s="81"/>
    </row>
    <row r="109" spans="3:20" ht="3.75" customHeight="1" x14ac:dyDescent="0.2">
      <c r="C109" s="85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1"/>
      <c r="S109" s="81"/>
      <c r="T109" s="81"/>
    </row>
    <row r="110" spans="3:20" x14ac:dyDescent="0.2">
      <c r="C110" s="85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1"/>
      <c r="S110" s="81"/>
      <c r="T110" s="81"/>
    </row>
    <row r="111" spans="3:20" x14ac:dyDescent="0.2">
      <c r="C111" s="85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</row>
    <row r="112" spans="3:20" ht="3.75" customHeight="1" x14ac:dyDescent="0.2">
      <c r="C112" s="85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</row>
    <row r="113" spans="3:16" ht="19.5" customHeight="1" x14ac:dyDescent="0.2">
      <c r="C113" s="85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</row>
    <row r="114" spans="3:16" x14ac:dyDescent="0.2">
      <c r="C114" s="85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</row>
    <row r="115" spans="3:16" ht="46.5" customHeight="1" x14ac:dyDescent="0.2">
      <c r="C115" s="85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</row>
    <row r="116" spans="3:16" ht="3.75" customHeight="1" x14ac:dyDescent="0.2">
      <c r="C116" s="85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</row>
    <row r="117" spans="3:16" x14ac:dyDescent="0.2">
      <c r="C117" s="85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</row>
    <row r="118" spans="3:16" x14ac:dyDescent="0.2">
      <c r="C118" s="85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</row>
    <row r="119" spans="3:16" ht="3.75" customHeight="1" x14ac:dyDescent="0.2">
      <c r="C119" s="85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</row>
    <row r="120" spans="3:16" x14ac:dyDescent="0.2">
      <c r="C120" s="85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</row>
    <row r="121" spans="3:16" x14ac:dyDescent="0.2">
      <c r="C121" s="85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80"/>
    </row>
    <row r="122" spans="3:16" ht="3.75" customHeight="1" x14ac:dyDescent="0.2">
      <c r="C122" s="85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</row>
    <row r="123" spans="3:16" x14ac:dyDescent="0.2">
      <c r="C123" s="85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</row>
    <row r="124" spans="3:16" x14ac:dyDescent="0.2">
      <c r="C124" s="85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</row>
    <row r="125" spans="3:16" ht="3.75" customHeight="1" x14ac:dyDescent="0.2">
      <c r="C125" s="85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</row>
    <row r="126" spans="3:16" x14ac:dyDescent="0.2">
      <c r="C126" s="85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</row>
    <row r="127" spans="3:16" x14ac:dyDescent="0.2">
      <c r="C127" s="85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</row>
    <row r="128" spans="3:16" ht="3.75" customHeight="1" x14ac:dyDescent="0.2">
      <c r="C128" s="85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</row>
    <row r="129" spans="3:16" x14ac:dyDescent="0.2">
      <c r="C129" s="85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</row>
    <row r="130" spans="3:16" x14ac:dyDescent="0.2">
      <c r="C130" s="85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</row>
    <row r="131" spans="3:16" ht="3.75" customHeight="1" x14ac:dyDescent="0.2">
      <c r="C131" s="85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</row>
    <row r="132" spans="3:16" x14ac:dyDescent="0.2">
      <c r="C132" s="85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</row>
    <row r="133" spans="3:16" x14ac:dyDescent="0.2">
      <c r="C133" s="85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</row>
    <row r="134" spans="3:16" ht="3.75" customHeight="1" x14ac:dyDescent="0.2">
      <c r="C134" s="85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</row>
    <row r="135" spans="3:16" x14ac:dyDescent="0.2">
      <c r="C135" s="85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</row>
    <row r="136" spans="3:16" x14ac:dyDescent="0.2">
      <c r="C136" s="85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</row>
    <row r="137" spans="3:16" ht="3.75" customHeight="1" x14ac:dyDescent="0.2">
      <c r="C137" s="85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</row>
    <row r="138" spans="3:16" x14ac:dyDescent="0.2">
      <c r="C138" s="85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</row>
    <row r="139" spans="3:16" x14ac:dyDescent="0.2">
      <c r="C139" s="85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</row>
    <row r="140" spans="3:16" ht="3.75" customHeight="1" x14ac:dyDescent="0.2">
      <c r="C140" s="85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</row>
    <row r="141" spans="3:16" x14ac:dyDescent="0.2">
      <c r="C141" s="85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</row>
    <row r="142" spans="3:16" x14ac:dyDescent="0.2">
      <c r="C142" s="85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</row>
    <row r="143" spans="3:16" ht="3.75" customHeight="1" x14ac:dyDescent="0.2">
      <c r="C143" s="85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</row>
    <row r="144" spans="3:16" x14ac:dyDescent="0.2">
      <c r="C144" s="85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</row>
    <row r="145" spans="3:16" x14ac:dyDescent="0.2">
      <c r="C145" s="85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</row>
    <row r="146" spans="3:16" ht="19.5" customHeight="1" x14ac:dyDescent="0.2">
      <c r="C146" s="85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</row>
    <row r="147" spans="3:16" x14ac:dyDescent="0.2">
      <c r="C147" s="85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</row>
    <row r="148" spans="3:16" x14ac:dyDescent="0.2">
      <c r="C148" s="85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</row>
    <row r="149" spans="3:16" ht="3.75" customHeight="1" x14ac:dyDescent="0.2">
      <c r="C149" s="85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</row>
    <row r="150" spans="3:16" x14ac:dyDescent="0.2">
      <c r="C150" s="85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</row>
    <row r="151" spans="3:16" x14ac:dyDescent="0.2">
      <c r="C151" s="85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</row>
    <row r="152" spans="3:16" ht="3.75" customHeight="1" x14ac:dyDescent="0.2">
      <c r="C152" s="85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</row>
    <row r="153" spans="3:16" x14ac:dyDescent="0.2">
      <c r="C153" s="85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</row>
    <row r="154" spans="3:16" x14ac:dyDescent="0.2">
      <c r="C154" s="85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</row>
    <row r="155" spans="3:16" ht="3.75" customHeight="1" x14ac:dyDescent="0.2">
      <c r="C155" s="85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</row>
    <row r="156" spans="3:16" x14ac:dyDescent="0.2">
      <c r="C156" s="85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</row>
    <row r="157" spans="3:16" x14ac:dyDescent="0.2">
      <c r="C157" s="85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</row>
    <row r="158" spans="3:16" ht="3.75" customHeight="1" x14ac:dyDescent="0.2">
      <c r="C158" s="85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</row>
    <row r="159" spans="3:16" x14ac:dyDescent="0.2">
      <c r="C159" s="85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</row>
    <row r="160" spans="3:16" x14ac:dyDescent="0.2">
      <c r="C160" s="85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</row>
    <row r="161" spans="3:16" ht="3.75" customHeight="1" x14ac:dyDescent="0.2">
      <c r="C161" s="85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</row>
    <row r="162" spans="3:16" x14ac:dyDescent="0.2">
      <c r="C162" s="85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</row>
    <row r="163" spans="3:16" x14ac:dyDescent="0.2">
      <c r="C163" s="85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</row>
    <row r="164" spans="3:16" ht="3.75" customHeight="1" x14ac:dyDescent="0.2">
      <c r="C164" s="85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</row>
    <row r="165" spans="3:16" x14ac:dyDescent="0.2">
      <c r="C165" s="85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</row>
    <row r="166" spans="3:16" x14ac:dyDescent="0.2">
      <c r="C166" s="85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</row>
    <row r="167" spans="3:16" ht="3.75" customHeight="1" x14ac:dyDescent="0.2">
      <c r="C167" s="85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</row>
    <row r="168" spans="3:16" x14ac:dyDescent="0.2">
      <c r="C168" s="85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</row>
    <row r="169" spans="3:16" x14ac:dyDescent="0.2">
      <c r="C169" s="85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</row>
    <row r="170" spans="3:16" ht="3.75" customHeight="1" x14ac:dyDescent="0.2">
      <c r="C170" s="85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</row>
    <row r="171" spans="3:16" x14ac:dyDescent="0.2">
      <c r="C171" s="85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</row>
    <row r="172" spans="3:16" x14ac:dyDescent="0.2">
      <c r="C172" s="85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</row>
    <row r="173" spans="3:16" ht="3.75" customHeight="1" x14ac:dyDescent="0.2">
      <c r="C173" s="85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</row>
    <row r="174" spans="3:16" x14ac:dyDescent="0.2">
      <c r="C174" s="85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</row>
    <row r="175" spans="3:16" x14ac:dyDescent="0.2">
      <c r="C175" s="85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</row>
    <row r="176" spans="3:16" x14ac:dyDescent="0.2">
      <c r="C176" s="85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</row>
    <row r="177" spans="3:16" ht="3.75" customHeight="1" x14ac:dyDescent="0.2">
      <c r="C177" s="85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</row>
    <row r="178" spans="3:16" x14ac:dyDescent="0.2">
      <c r="C178" s="85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</row>
    <row r="179" spans="3:16" ht="18" customHeight="1" x14ac:dyDescent="0.2">
      <c r="C179" s="85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</row>
    <row r="180" spans="3:16" ht="3.75" customHeight="1" x14ac:dyDescent="0.2">
      <c r="C180" s="85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</row>
    <row r="181" spans="3:16" x14ac:dyDescent="0.2">
      <c r="C181" s="85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</row>
    <row r="182" spans="3:16" x14ac:dyDescent="0.2">
      <c r="C182" s="85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</row>
    <row r="183" spans="3:16" ht="3.75" customHeight="1" x14ac:dyDescent="0.2">
      <c r="C183" s="85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</row>
    <row r="184" spans="3:16" x14ac:dyDescent="0.2">
      <c r="C184" s="85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</row>
    <row r="185" spans="3:16" x14ac:dyDescent="0.2">
      <c r="C185" s="85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</row>
    <row r="186" spans="3:16" ht="3.75" customHeight="1" x14ac:dyDescent="0.2">
      <c r="C186" s="85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</row>
    <row r="187" spans="3:16" x14ac:dyDescent="0.2">
      <c r="C187" s="85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</row>
    <row r="188" spans="3:16" x14ac:dyDescent="0.2">
      <c r="C188" s="85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</row>
    <row r="189" spans="3:16" x14ac:dyDescent="0.2">
      <c r="C189" s="85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</row>
    <row r="190" spans="3:16" x14ac:dyDescent="0.2">
      <c r="C190" s="85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</row>
    <row r="191" spans="3:16" x14ac:dyDescent="0.2">
      <c r="C191" s="85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</row>
    <row r="192" spans="3:16" x14ac:dyDescent="0.2">
      <c r="C192" s="85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</row>
    <row r="193" spans="3:16" x14ac:dyDescent="0.2">
      <c r="C193" s="85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</row>
    <row r="194" spans="3:16" ht="3.75" customHeight="1" x14ac:dyDescent="0.2">
      <c r="C194" s="85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</row>
    <row r="195" spans="3:16" x14ac:dyDescent="0.2">
      <c r="C195" s="85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</row>
    <row r="196" spans="3:16" x14ac:dyDescent="0.2">
      <c r="C196" s="85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</row>
    <row r="197" spans="3:16" ht="3.75" customHeight="1" x14ac:dyDescent="0.2">
      <c r="C197" s="85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</row>
    <row r="198" spans="3:16" x14ac:dyDescent="0.2">
      <c r="C198" s="85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</row>
    <row r="199" spans="3:16" ht="17.25" customHeight="1" x14ac:dyDescent="0.2">
      <c r="C199" s="85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</row>
    <row r="200" spans="3:16" ht="3.75" customHeight="1" x14ac:dyDescent="0.2">
      <c r="C200" s="85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</row>
    <row r="201" spans="3:16" ht="17.25" customHeight="1" x14ac:dyDescent="0.2">
      <c r="C201" s="85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</row>
    <row r="202" spans="3:16" x14ac:dyDescent="0.2">
      <c r="C202" s="85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</row>
    <row r="203" spans="3:16" ht="3.75" customHeight="1" x14ac:dyDescent="0.2">
      <c r="C203" s="85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</row>
    <row r="204" spans="3:16" x14ac:dyDescent="0.2">
      <c r="C204" s="85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</row>
    <row r="205" spans="3:16" x14ac:dyDescent="0.2">
      <c r="C205" s="85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</row>
    <row r="206" spans="3:16" ht="3.75" customHeight="1" x14ac:dyDescent="0.2">
      <c r="C206" s="85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</row>
    <row r="207" spans="3:16" x14ac:dyDescent="0.2">
      <c r="C207" s="85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</row>
    <row r="208" spans="3:16" x14ac:dyDescent="0.2">
      <c r="C208" s="85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</row>
    <row r="209" spans="3:16" ht="3.75" customHeight="1" x14ac:dyDescent="0.2">
      <c r="C209" s="85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</row>
    <row r="210" spans="3:16" x14ac:dyDescent="0.2">
      <c r="C210" s="85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</row>
    <row r="211" spans="3:16" x14ac:dyDescent="0.2">
      <c r="C211" s="85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</row>
    <row r="212" spans="3:16" ht="3.75" customHeight="1" x14ac:dyDescent="0.2">
      <c r="C212" s="85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</row>
    <row r="213" spans="3:16" x14ac:dyDescent="0.2">
      <c r="C213" s="85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</row>
    <row r="214" spans="3:16" x14ac:dyDescent="0.2">
      <c r="C214" s="85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</row>
    <row r="215" spans="3:16" ht="3.75" customHeight="1" x14ac:dyDescent="0.2">
      <c r="C215" s="85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</row>
    <row r="216" spans="3:16" x14ac:dyDescent="0.2">
      <c r="C216" s="85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</row>
    <row r="217" spans="3:16" x14ac:dyDescent="0.2">
      <c r="C217" s="85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</row>
    <row r="218" spans="3:16" x14ac:dyDescent="0.2">
      <c r="C218" s="85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</row>
    <row r="219" spans="3:16" x14ac:dyDescent="0.2">
      <c r="C219" s="85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</row>
    <row r="220" spans="3:16" x14ac:dyDescent="0.2">
      <c r="C220" s="85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</row>
    <row r="221" spans="3:16" x14ac:dyDescent="0.2">
      <c r="C221" s="85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</row>
    <row r="222" spans="3:16" x14ac:dyDescent="0.2">
      <c r="C222" s="85"/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</row>
    <row r="223" spans="3:16" ht="38.25" customHeight="1" x14ac:dyDescent="0.2">
      <c r="C223" s="85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</row>
    <row r="224" spans="3:16" ht="79.5" customHeight="1" x14ac:dyDescent="0.2">
      <c r="C224" s="85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</row>
    <row r="225" spans="3:16" x14ac:dyDescent="0.2">
      <c r="C225" s="85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</row>
    <row r="226" spans="3:16" x14ac:dyDescent="0.2">
      <c r="C226" s="85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</row>
    <row r="227" spans="3:16" x14ac:dyDescent="0.2">
      <c r="C227" s="85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</row>
    <row r="228" spans="3:16" x14ac:dyDescent="0.2">
      <c r="C228" s="85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</row>
    <row r="229" spans="3:16" x14ac:dyDescent="0.2">
      <c r="C229" s="85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</row>
    <row r="230" spans="3:16" x14ac:dyDescent="0.2">
      <c r="C230" s="85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</row>
    <row r="231" spans="3:16" x14ac:dyDescent="0.2">
      <c r="C231" s="85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</row>
    <row r="232" spans="3:16" x14ac:dyDescent="0.2">
      <c r="C232" s="85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</row>
    <row r="233" spans="3:16" x14ac:dyDescent="0.2">
      <c r="C233" s="85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</row>
    <row r="234" spans="3:16" x14ac:dyDescent="0.2">
      <c r="C234" s="85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</row>
    <row r="235" spans="3:16" x14ac:dyDescent="0.2">
      <c r="C235" s="85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</row>
    <row r="236" spans="3:16" x14ac:dyDescent="0.2">
      <c r="C236" s="85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</row>
    <row r="237" spans="3:16" x14ac:dyDescent="0.2">
      <c r="C237" s="85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</row>
    <row r="238" spans="3:16" x14ac:dyDescent="0.2">
      <c r="C238" s="85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</row>
    <row r="239" spans="3:16" x14ac:dyDescent="0.2">
      <c r="C239" s="85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</row>
    <row r="240" spans="3:16" x14ac:dyDescent="0.2">
      <c r="C240" s="85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</row>
    <row r="241" spans="3:16" x14ac:dyDescent="0.2">
      <c r="C241" s="85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</row>
    <row r="242" spans="3:16" x14ac:dyDescent="0.2">
      <c r="C242" s="85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</row>
    <row r="243" spans="3:16" x14ac:dyDescent="0.2">
      <c r="C243" s="85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</row>
    <row r="244" spans="3:16" x14ac:dyDescent="0.2">
      <c r="C244" s="85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</row>
    <row r="245" spans="3:16" x14ac:dyDescent="0.2">
      <c r="C245" s="85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</row>
    <row r="246" spans="3:16" x14ac:dyDescent="0.2">
      <c r="C246" s="85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</row>
    <row r="247" spans="3:16" x14ac:dyDescent="0.2">
      <c r="C247" s="85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</row>
    <row r="248" spans="3:16" x14ac:dyDescent="0.2">
      <c r="C248" s="85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</row>
    <row r="249" spans="3:16" x14ac:dyDescent="0.2">
      <c r="C249" s="85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</row>
    <row r="250" spans="3:16" x14ac:dyDescent="0.2">
      <c r="C250" s="85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</row>
    <row r="251" spans="3:16" x14ac:dyDescent="0.2">
      <c r="C251" s="85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</row>
    <row r="252" spans="3:16" x14ac:dyDescent="0.2">
      <c r="C252" s="85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</row>
    <row r="253" spans="3:16" x14ac:dyDescent="0.2">
      <c r="C253" s="85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</row>
    <row r="254" spans="3:16" x14ac:dyDescent="0.2">
      <c r="C254" s="85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</row>
    <row r="255" spans="3:16" x14ac:dyDescent="0.2">
      <c r="C255" s="85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</row>
    <row r="256" spans="3:16" x14ac:dyDescent="0.2">
      <c r="C256" s="85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</row>
    <row r="257" spans="3:16" x14ac:dyDescent="0.2">
      <c r="C257" s="85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</row>
    <row r="258" spans="3:16" x14ac:dyDescent="0.2">
      <c r="C258" s="85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</row>
    <row r="259" spans="3:16" x14ac:dyDescent="0.2">
      <c r="C259" s="85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</row>
    <row r="260" spans="3:16" x14ac:dyDescent="0.2">
      <c r="C260" s="85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</row>
    <row r="261" spans="3:16" x14ac:dyDescent="0.2">
      <c r="C261" s="85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</row>
    <row r="262" spans="3:16" x14ac:dyDescent="0.2">
      <c r="C262" s="85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</row>
    <row r="263" spans="3:16" x14ac:dyDescent="0.2">
      <c r="C263" s="85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</row>
    <row r="264" spans="3:16" x14ac:dyDescent="0.2">
      <c r="C264" s="85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</row>
    <row r="265" spans="3:16" x14ac:dyDescent="0.2">
      <c r="C265" s="85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</row>
    <row r="266" spans="3:16" x14ac:dyDescent="0.2">
      <c r="C266" s="85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</row>
    <row r="267" spans="3:16" x14ac:dyDescent="0.2">
      <c r="C267" s="85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</row>
    <row r="268" spans="3:16" x14ac:dyDescent="0.2">
      <c r="C268" s="85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</row>
    <row r="269" spans="3:16" x14ac:dyDescent="0.2">
      <c r="C269" s="85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</row>
    <row r="270" spans="3:16" x14ac:dyDescent="0.2">
      <c r="C270" s="85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</row>
    <row r="271" spans="3:16" x14ac:dyDescent="0.2">
      <c r="C271" s="85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</row>
    <row r="272" spans="3:16" x14ac:dyDescent="0.2">
      <c r="C272" s="85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</row>
    <row r="273" spans="3:16" x14ac:dyDescent="0.2">
      <c r="C273" s="85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</row>
    <row r="274" spans="3:16" x14ac:dyDescent="0.2">
      <c r="C274" s="85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</row>
    <row r="275" spans="3:16" x14ac:dyDescent="0.2">
      <c r="C275" s="85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</row>
    <row r="276" spans="3:16" x14ac:dyDescent="0.2">
      <c r="C276" s="85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</row>
    <row r="277" spans="3:16" x14ac:dyDescent="0.2">
      <c r="C277" s="85"/>
      <c r="D277" s="80"/>
      <c r="E277" s="80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</row>
    <row r="278" spans="3:16" x14ac:dyDescent="0.2">
      <c r="C278" s="85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</row>
    <row r="279" spans="3:16" x14ac:dyDescent="0.2">
      <c r="C279" s="85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</row>
    <row r="280" spans="3:16" x14ac:dyDescent="0.2">
      <c r="C280" s="85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</row>
    <row r="281" spans="3:16" x14ac:dyDescent="0.2">
      <c r="C281" s="85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</row>
    <row r="282" spans="3:16" x14ac:dyDescent="0.2">
      <c r="C282" s="85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</row>
    <row r="283" spans="3:16" x14ac:dyDescent="0.2">
      <c r="C283" s="85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</row>
    <row r="284" spans="3:16" x14ac:dyDescent="0.2">
      <c r="C284" s="85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</row>
    <row r="285" spans="3:16" x14ac:dyDescent="0.2">
      <c r="C285" s="85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</row>
    <row r="286" spans="3:16" x14ac:dyDescent="0.2">
      <c r="C286" s="85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</row>
    <row r="287" spans="3:16" x14ac:dyDescent="0.2">
      <c r="C287" s="85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</row>
    <row r="288" spans="3:16" x14ac:dyDescent="0.2">
      <c r="C288" s="85"/>
      <c r="D288" s="80"/>
      <c r="E288" s="80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0"/>
    </row>
    <row r="289" spans="3:16" x14ac:dyDescent="0.2">
      <c r="C289" s="85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</row>
    <row r="290" spans="3:16" x14ac:dyDescent="0.2">
      <c r="C290" s="85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</row>
    <row r="291" spans="3:16" x14ac:dyDescent="0.2">
      <c r="C291" s="85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</row>
    <row r="292" spans="3:16" x14ac:dyDescent="0.2">
      <c r="C292" s="85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</row>
    <row r="293" spans="3:16" x14ac:dyDescent="0.2">
      <c r="C293" s="85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</row>
    <row r="294" spans="3:16" x14ac:dyDescent="0.2">
      <c r="C294" s="85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</row>
    <row r="295" spans="3:16" x14ac:dyDescent="0.2">
      <c r="C295" s="85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</row>
    <row r="296" spans="3:16" x14ac:dyDescent="0.2">
      <c r="C296" s="85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</row>
    <row r="297" spans="3:16" x14ac:dyDescent="0.2">
      <c r="C297" s="85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</row>
    <row r="298" spans="3:16" x14ac:dyDescent="0.2">
      <c r="C298" s="85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</row>
    <row r="299" spans="3:16" x14ac:dyDescent="0.2">
      <c r="C299" s="85"/>
      <c r="D299" s="80"/>
      <c r="E299" s="80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</row>
    <row r="300" spans="3:16" x14ac:dyDescent="0.2">
      <c r="C300" s="85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</row>
    <row r="301" spans="3:16" x14ac:dyDescent="0.2">
      <c r="C301" s="85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</row>
    <row r="302" spans="3:16" x14ac:dyDescent="0.2">
      <c r="C302" s="85"/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</row>
    <row r="303" spans="3:16" x14ac:dyDescent="0.2">
      <c r="C303" s="85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</row>
    <row r="304" spans="3:16" x14ac:dyDescent="0.2">
      <c r="C304" s="85"/>
      <c r="D304" s="80"/>
      <c r="E304" s="80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</row>
    <row r="305" spans="3:16" x14ac:dyDescent="0.2">
      <c r="C305" s="85"/>
      <c r="D305" s="80"/>
      <c r="E305" s="80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</row>
    <row r="306" spans="3:16" x14ac:dyDescent="0.2">
      <c r="C306" s="85"/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</row>
    <row r="307" spans="3:16" x14ac:dyDescent="0.2">
      <c r="C307" s="85"/>
      <c r="D307" s="80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</row>
    <row r="308" spans="3:16" x14ac:dyDescent="0.2">
      <c r="C308" s="85"/>
      <c r="D308" s="80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</row>
    <row r="309" spans="3:16" x14ac:dyDescent="0.2">
      <c r="C309" s="85"/>
      <c r="D309" s="80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</row>
    <row r="310" spans="3:16" x14ac:dyDescent="0.2">
      <c r="C310" s="85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</row>
    <row r="311" spans="3:16" x14ac:dyDescent="0.2">
      <c r="C311" s="85"/>
      <c r="D311" s="80"/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</row>
    <row r="312" spans="3:16" x14ac:dyDescent="0.2">
      <c r="C312" s="85"/>
      <c r="D312" s="80"/>
      <c r="E312" s="80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</row>
    <row r="313" spans="3:16" x14ac:dyDescent="0.2">
      <c r="C313" s="85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</row>
    <row r="314" spans="3:16" x14ac:dyDescent="0.2">
      <c r="C314" s="85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</row>
    <row r="315" spans="3:16" x14ac:dyDescent="0.2">
      <c r="C315" s="85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</row>
    <row r="316" spans="3:16" x14ac:dyDescent="0.2">
      <c r="C316" s="85"/>
      <c r="D316" s="80"/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</row>
    <row r="317" spans="3:16" x14ac:dyDescent="0.2">
      <c r="C317" s="85"/>
      <c r="D317" s="80"/>
      <c r="E317" s="80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</row>
    <row r="318" spans="3:16" x14ac:dyDescent="0.2">
      <c r="C318" s="85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</row>
    <row r="319" spans="3:16" x14ac:dyDescent="0.2">
      <c r="C319" s="85"/>
      <c r="D319" s="80"/>
      <c r="E319" s="80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</row>
    <row r="320" spans="3:16" x14ac:dyDescent="0.2">
      <c r="C320" s="85"/>
      <c r="D320" s="80"/>
      <c r="E320" s="80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</row>
    <row r="321" spans="3:16" x14ac:dyDescent="0.2">
      <c r="C321" s="85"/>
      <c r="D321" s="80"/>
      <c r="E321" s="80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</row>
    <row r="322" spans="3:16" x14ac:dyDescent="0.2">
      <c r="C322" s="85"/>
      <c r="D322" s="80"/>
      <c r="E322" s="80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</row>
    <row r="323" spans="3:16" x14ac:dyDescent="0.2">
      <c r="C323" s="85"/>
      <c r="D323" s="80"/>
      <c r="E323" s="80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</row>
    <row r="324" spans="3:16" x14ac:dyDescent="0.2">
      <c r="C324" s="85"/>
      <c r="D324" s="80"/>
      <c r="E324" s="80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</row>
    <row r="325" spans="3:16" x14ac:dyDescent="0.2">
      <c r="C325" s="85"/>
      <c r="D325" s="80"/>
      <c r="E325" s="80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</row>
    <row r="326" spans="3:16" x14ac:dyDescent="0.2">
      <c r="C326" s="85"/>
      <c r="D326" s="80"/>
      <c r="E326" s="80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</row>
    <row r="327" spans="3:16" x14ac:dyDescent="0.2">
      <c r="C327" s="85"/>
      <c r="D327" s="80"/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</row>
    <row r="328" spans="3:16" x14ac:dyDescent="0.2">
      <c r="C328" s="85"/>
      <c r="D328" s="80"/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</row>
    <row r="329" spans="3:16" x14ac:dyDescent="0.2">
      <c r="C329" s="85"/>
      <c r="D329" s="80"/>
      <c r="E329" s="80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</row>
    <row r="330" spans="3:16" x14ac:dyDescent="0.2">
      <c r="C330" s="85"/>
      <c r="D330" s="80"/>
      <c r="E330" s="80"/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</row>
    <row r="331" spans="3:16" x14ac:dyDescent="0.2">
      <c r="C331" s="85"/>
      <c r="D331" s="80"/>
      <c r="E331" s="80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</row>
    <row r="332" spans="3:16" x14ac:dyDescent="0.2">
      <c r="C332" s="85"/>
      <c r="D332" s="80"/>
      <c r="E332" s="80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</row>
    <row r="333" spans="3:16" x14ac:dyDescent="0.2">
      <c r="C333" s="85"/>
      <c r="D333" s="80"/>
      <c r="E333" s="80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</row>
    <row r="334" spans="3:16" x14ac:dyDescent="0.2">
      <c r="C334" s="85"/>
      <c r="D334" s="80"/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</row>
    <row r="335" spans="3:16" x14ac:dyDescent="0.2">
      <c r="C335" s="85"/>
      <c r="D335" s="80"/>
      <c r="E335" s="80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</row>
    <row r="336" spans="3:16" x14ac:dyDescent="0.2">
      <c r="C336" s="85"/>
      <c r="D336" s="80"/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</row>
    <row r="337" spans="3:16" x14ac:dyDescent="0.2">
      <c r="C337" s="85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</row>
    <row r="338" spans="3:16" x14ac:dyDescent="0.2">
      <c r="C338" s="85"/>
      <c r="D338" s="80"/>
      <c r="E338" s="80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</row>
    <row r="339" spans="3:16" x14ac:dyDescent="0.2">
      <c r="C339" s="85"/>
      <c r="D339" s="80"/>
      <c r="E339" s="80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</row>
    <row r="340" spans="3:16" x14ac:dyDescent="0.2">
      <c r="C340" s="85"/>
      <c r="D340" s="80"/>
      <c r="E340" s="80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</row>
    <row r="341" spans="3:16" x14ac:dyDescent="0.2">
      <c r="C341" s="85"/>
      <c r="D341" s="80"/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</row>
    <row r="342" spans="3:16" x14ac:dyDescent="0.2">
      <c r="C342" s="85"/>
      <c r="D342" s="80"/>
      <c r="E342" s="80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</row>
    <row r="343" spans="3:16" x14ac:dyDescent="0.2">
      <c r="C343" s="85"/>
      <c r="D343" s="80"/>
      <c r="E343" s="80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</row>
    <row r="344" spans="3:16" x14ac:dyDescent="0.2">
      <c r="C344" s="85"/>
      <c r="D344" s="80"/>
      <c r="E344" s="80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</row>
    <row r="345" spans="3:16" x14ac:dyDescent="0.2">
      <c r="C345" s="85"/>
      <c r="D345" s="80"/>
      <c r="E345" s="80"/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</row>
    <row r="346" spans="3:16" x14ac:dyDescent="0.2">
      <c r="C346" s="85"/>
      <c r="D346" s="80"/>
      <c r="E346" s="80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</row>
    <row r="347" spans="3:16" x14ac:dyDescent="0.2">
      <c r="C347" s="85"/>
      <c r="D347" s="80"/>
      <c r="E347" s="80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</row>
    <row r="348" spans="3:16" x14ac:dyDescent="0.2">
      <c r="C348" s="85"/>
      <c r="D348" s="80"/>
      <c r="E348" s="80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</row>
    <row r="349" spans="3:16" x14ac:dyDescent="0.2">
      <c r="C349" s="85"/>
      <c r="D349" s="80"/>
      <c r="E349" s="80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</row>
    <row r="350" spans="3:16" x14ac:dyDescent="0.2">
      <c r="C350" s="85"/>
      <c r="D350" s="80"/>
      <c r="E350" s="80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</row>
    <row r="351" spans="3:16" x14ac:dyDescent="0.2">
      <c r="C351" s="85"/>
      <c r="D351" s="80"/>
      <c r="E351" s="80"/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</row>
    <row r="352" spans="3:16" x14ac:dyDescent="0.2">
      <c r="C352" s="85"/>
      <c r="D352" s="80"/>
      <c r="E352" s="80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</row>
    <row r="353" spans="3:16" x14ac:dyDescent="0.2">
      <c r="C353" s="85"/>
      <c r="D353" s="80"/>
      <c r="E353" s="80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</row>
    <row r="354" spans="3:16" x14ac:dyDescent="0.2">
      <c r="C354" s="85"/>
      <c r="D354" s="80"/>
      <c r="E354" s="80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</row>
    <row r="355" spans="3:16" x14ac:dyDescent="0.2">
      <c r="C355" s="85"/>
      <c r="D355" s="80"/>
      <c r="E355" s="80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</row>
    <row r="356" spans="3:16" x14ac:dyDescent="0.2">
      <c r="C356" s="85"/>
      <c r="D356" s="80"/>
      <c r="E356" s="80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</row>
    <row r="357" spans="3:16" x14ac:dyDescent="0.2">
      <c r="C357" s="85"/>
      <c r="D357" s="80"/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</row>
    <row r="358" spans="3:16" x14ac:dyDescent="0.2">
      <c r="C358" s="85"/>
      <c r="D358" s="80"/>
      <c r="E358" s="80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</row>
    <row r="359" spans="3:16" x14ac:dyDescent="0.2">
      <c r="C359" s="85"/>
      <c r="D359" s="80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</row>
    <row r="360" spans="3:16" x14ac:dyDescent="0.2">
      <c r="C360" s="85"/>
      <c r="D360" s="80"/>
      <c r="E360" s="80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</row>
    <row r="361" spans="3:16" x14ac:dyDescent="0.2">
      <c r="C361" s="85"/>
      <c r="D361" s="80"/>
      <c r="E361" s="80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</row>
    <row r="362" spans="3:16" x14ac:dyDescent="0.2">
      <c r="C362" s="85"/>
      <c r="D362" s="80"/>
      <c r="E362" s="80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</row>
    <row r="363" spans="3:16" x14ac:dyDescent="0.2">
      <c r="C363" s="85"/>
      <c r="D363" s="80"/>
      <c r="E363" s="80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</row>
    <row r="364" spans="3:16" x14ac:dyDescent="0.2">
      <c r="C364" s="85"/>
      <c r="D364" s="80"/>
      <c r="E364" s="80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</row>
    <row r="365" spans="3:16" x14ac:dyDescent="0.2">
      <c r="C365" s="85"/>
      <c r="D365" s="80"/>
      <c r="E365" s="80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</row>
    <row r="366" spans="3:16" x14ac:dyDescent="0.2">
      <c r="C366" s="85"/>
      <c r="D366" s="80"/>
      <c r="E366" s="80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</row>
    <row r="367" spans="3:16" x14ac:dyDescent="0.2">
      <c r="C367" s="85"/>
      <c r="D367" s="80"/>
      <c r="E367" s="80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</row>
    <row r="368" spans="3:16" x14ac:dyDescent="0.2">
      <c r="C368" s="85"/>
      <c r="D368" s="80"/>
      <c r="E368" s="80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</row>
    <row r="369" spans="3:16" x14ac:dyDescent="0.2">
      <c r="C369" s="85"/>
      <c r="D369" s="80"/>
      <c r="E369" s="80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</row>
    <row r="370" spans="3:16" x14ac:dyDescent="0.2">
      <c r="C370" s="85"/>
      <c r="D370" s="80"/>
      <c r="E370" s="80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</row>
    <row r="371" spans="3:16" x14ac:dyDescent="0.2">
      <c r="C371" s="85"/>
      <c r="D371" s="80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</row>
    <row r="372" spans="3:16" x14ac:dyDescent="0.2">
      <c r="C372" s="85"/>
      <c r="D372" s="80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</row>
    <row r="373" spans="3:16" x14ac:dyDescent="0.2">
      <c r="C373" s="85"/>
      <c r="D373" s="80"/>
      <c r="E373" s="80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</row>
    <row r="374" spans="3:16" x14ac:dyDescent="0.2">
      <c r="C374" s="85"/>
      <c r="D374" s="80"/>
      <c r="E374" s="80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</row>
    <row r="375" spans="3:16" x14ac:dyDescent="0.2">
      <c r="C375" s="85"/>
      <c r="D375" s="80"/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</row>
    <row r="376" spans="3:16" x14ac:dyDescent="0.2">
      <c r="C376" s="85"/>
      <c r="D376" s="80"/>
      <c r="E376" s="80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</row>
    <row r="377" spans="3:16" x14ac:dyDescent="0.2">
      <c r="C377" s="85"/>
      <c r="D377" s="80"/>
      <c r="E377" s="80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</row>
    <row r="378" spans="3:16" x14ac:dyDescent="0.2">
      <c r="C378" s="85"/>
      <c r="D378" s="80"/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</row>
    <row r="379" spans="3:16" x14ac:dyDescent="0.2">
      <c r="C379" s="85"/>
      <c r="D379" s="80"/>
      <c r="E379" s="80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</row>
    <row r="380" spans="3:16" x14ac:dyDescent="0.2">
      <c r="C380" s="85"/>
      <c r="D380" s="80"/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</row>
    <row r="381" spans="3:16" x14ac:dyDescent="0.2">
      <c r="C381" s="85"/>
      <c r="D381" s="80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</row>
    <row r="382" spans="3:16" x14ac:dyDescent="0.2">
      <c r="C382" s="85"/>
      <c r="D382" s="80"/>
      <c r="E382" s="80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</row>
    <row r="383" spans="3:16" x14ac:dyDescent="0.2">
      <c r="C383" s="85"/>
      <c r="D383" s="80"/>
      <c r="E383" s="80"/>
      <c r="F383" s="80"/>
      <c r="G383" s="80"/>
      <c r="H383" s="80"/>
      <c r="I383" s="80"/>
      <c r="J383" s="80"/>
      <c r="K383" s="80"/>
      <c r="L383" s="80"/>
      <c r="M383" s="80"/>
      <c r="N383" s="80"/>
      <c r="O383" s="80"/>
      <c r="P383" s="80"/>
    </row>
    <row r="384" spans="3:16" x14ac:dyDescent="0.2">
      <c r="C384" s="85"/>
      <c r="D384" s="80"/>
      <c r="E384" s="80"/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</row>
    <row r="385" spans="3:16" x14ac:dyDescent="0.2">
      <c r="C385" s="85"/>
      <c r="D385" s="80"/>
      <c r="E385" s="80"/>
      <c r="F385" s="80"/>
      <c r="G385" s="80"/>
      <c r="H385" s="80"/>
      <c r="I385" s="80"/>
      <c r="J385" s="80"/>
      <c r="K385" s="80"/>
      <c r="L385" s="80"/>
      <c r="M385" s="80"/>
      <c r="N385" s="80"/>
      <c r="O385" s="80"/>
      <c r="P385" s="80"/>
    </row>
    <row r="386" spans="3:16" x14ac:dyDescent="0.2">
      <c r="C386" s="85"/>
      <c r="D386" s="80"/>
      <c r="E386" s="80"/>
      <c r="F386" s="80"/>
      <c r="G386" s="80"/>
      <c r="H386" s="80"/>
      <c r="I386" s="80"/>
      <c r="J386" s="80"/>
      <c r="K386" s="80"/>
      <c r="L386" s="80"/>
      <c r="M386" s="80"/>
      <c r="N386" s="80"/>
      <c r="O386" s="80"/>
      <c r="P386" s="80"/>
    </row>
    <row r="387" spans="3:16" x14ac:dyDescent="0.2">
      <c r="C387" s="85"/>
      <c r="D387" s="80"/>
      <c r="E387" s="80"/>
      <c r="F387" s="80"/>
      <c r="G387" s="80"/>
      <c r="H387" s="80"/>
      <c r="I387" s="80"/>
      <c r="J387" s="80"/>
      <c r="K387" s="80"/>
      <c r="L387" s="80"/>
      <c r="M387" s="80"/>
      <c r="N387" s="80"/>
      <c r="O387" s="80"/>
      <c r="P387" s="80"/>
    </row>
    <row r="388" spans="3:16" x14ac:dyDescent="0.2">
      <c r="C388" s="85"/>
      <c r="D388" s="80"/>
      <c r="E388" s="80"/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</row>
    <row r="389" spans="3:16" x14ac:dyDescent="0.2">
      <c r="C389" s="85"/>
      <c r="D389" s="80"/>
      <c r="E389" s="80"/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0"/>
    </row>
    <row r="390" spans="3:16" x14ac:dyDescent="0.2">
      <c r="C390" s="85"/>
      <c r="D390" s="80"/>
      <c r="E390" s="80"/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</row>
    <row r="391" spans="3:16" x14ac:dyDescent="0.2">
      <c r="C391" s="85"/>
      <c r="D391" s="80"/>
      <c r="E391" s="80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</row>
    <row r="392" spans="3:16" x14ac:dyDescent="0.2">
      <c r="C392" s="85"/>
      <c r="D392" s="80"/>
      <c r="E392" s="80"/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</row>
    <row r="393" spans="3:16" x14ac:dyDescent="0.2">
      <c r="C393" s="85"/>
      <c r="D393" s="80"/>
      <c r="E393" s="80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</row>
    <row r="394" spans="3:16" x14ac:dyDescent="0.2">
      <c r="C394" s="85"/>
      <c r="D394" s="80"/>
      <c r="E394" s="80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</row>
    <row r="395" spans="3:16" x14ac:dyDescent="0.2">
      <c r="C395" s="85"/>
      <c r="D395" s="80"/>
      <c r="E395" s="80"/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</row>
    <row r="396" spans="3:16" x14ac:dyDescent="0.2">
      <c r="C396" s="85"/>
      <c r="D396" s="80"/>
      <c r="E396" s="80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</row>
    <row r="397" spans="3:16" x14ac:dyDescent="0.2">
      <c r="C397" s="85"/>
      <c r="D397" s="80"/>
      <c r="E397" s="80"/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</row>
    <row r="398" spans="3:16" x14ac:dyDescent="0.2">
      <c r="C398" s="85"/>
      <c r="D398" s="80"/>
      <c r="E398" s="80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</row>
    <row r="399" spans="3:16" x14ac:dyDescent="0.2">
      <c r="C399" s="85"/>
      <c r="D399" s="80"/>
      <c r="E399" s="80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</row>
    <row r="400" spans="3:16" x14ac:dyDescent="0.2">
      <c r="C400" s="85"/>
      <c r="D400" s="80"/>
      <c r="E400" s="80"/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</row>
    <row r="401" spans="3:16" x14ac:dyDescent="0.2">
      <c r="C401" s="85"/>
      <c r="D401" s="80"/>
      <c r="E401" s="80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</row>
    <row r="402" spans="3:16" x14ac:dyDescent="0.2">
      <c r="C402" s="85"/>
      <c r="D402" s="80"/>
      <c r="E402" s="80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</row>
    <row r="403" spans="3:16" x14ac:dyDescent="0.2">
      <c r="C403" s="85"/>
      <c r="D403" s="80"/>
      <c r="E403" s="80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</row>
    <row r="404" spans="3:16" x14ac:dyDescent="0.2">
      <c r="C404" s="85"/>
      <c r="D404" s="80"/>
      <c r="E404" s="80"/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</row>
    <row r="405" spans="3:16" x14ac:dyDescent="0.2">
      <c r="C405" s="85"/>
      <c r="D405" s="80"/>
      <c r="E405" s="80"/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</row>
    <row r="406" spans="3:16" x14ac:dyDescent="0.2">
      <c r="C406" s="85"/>
      <c r="D406" s="80"/>
      <c r="E406" s="80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</row>
    <row r="407" spans="3:16" x14ac:dyDescent="0.2">
      <c r="C407" s="85"/>
      <c r="D407" s="80"/>
      <c r="E407" s="80"/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</row>
    <row r="408" spans="3:16" x14ac:dyDescent="0.2">
      <c r="C408" s="85"/>
      <c r="D408" s="80"/>
      <c r="E408" s="80"/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</row>
    <row r="409" spans="3:16" x14ac:dyDescent="0.2">
      <c r="C409" s="85"/>
      <c r="D409" s="80"/>
      <c r="E409" s="80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</row>
    <row r="410" spans="3:16" x14ac:dyDescent="0.2">
      <c r="C410" s="85"/>
      <c r="D410" s="80"/>
      <c r="E410" s="80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</row>
    <row r="411" spans="3:16" x14ac:dyDescent="0.2">
      <c r="C411" s="85"/>
      <c r="D411" s="80"/>
      <c r="E411" s="80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</row>
    <row r="412" spans="3:16" x14ac:dyDescent="0.2">
      <c r="C412" s="85"/>
      <c r="D412" s="80"/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</row>
    <row r="413" spans="3:16" x14ac:dyDescent="0.2">
      <c r="C413" s="85"/>
      <c r="D413" s="80"/>
      <c r="E413" s="80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</row>
    <row r="414" spans="3:16" x14ac:dyDescent="0.2">
      <c r="C414" s="85"/>
      <c r="D414" s="80"/>
      <c r="E414" s="80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</row>
    <row r="415" spans="3:16" x14ac:dyDescent="0.2">
      <c r="C415" s="85"/>
      <c r="D415" s="80"/>
      <c r="E415" s="80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</row>
    <row r="416" spans="3:16" x14ac:dyDescent="0.2">
      <c r="C416" s="85"/>
      <c r="D416" s="80"/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</row>
    <row r="417" spans="3:16" x14ac:dyDescent="0.2">
      <c r="C417" s="85"/>
      <c r="D417" s="80"/>
      <c r="E417" s="80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</row>
    <row r="418" spans="3:16" x14ac:dyDescent="0.2">
      <c r="C418" s="85"/>
      <c r="D418" s="80"/>
      <c r="E418" s="80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</row>
    <row r="419" spans="3:16" x14ac:dyDescent="0.2">
      <c r="C419" s="85"/>
      <c r="D419" s="80"/>
      <c r="E419" s="80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</row>
    <row r="420" spans="3:16" x14ac:dyDescent="0.2">
      <c r="C420" s="85"/>
      <c r="D420" s="80"/>
      <c r="E420" s="80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</row>
    <row r="421" spans="3:16" x14ac:dyDescent="0.2">
      <c r="C421" s="85"/>
      <c r="D421" s="80"/>
      <c r="E421" s="80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</row>
    <row r="422" spans="3:16" x14ac:dyDescent="0.2">
      <c r="C422" s="85"/>
      <c r="D422" s="80"/>
      <c r="E422" s="80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</row>
    <row r="423" spans="3:16" x14ac:dyDescent="0.2">
      <c r="C423" s="85"/>
      <c r="D423" s="80"/>
      <c r="E423" s="80"/>
      <c r="F423" s="80"/>
      <c r="G423" s="80"/>
      <c r="H423" s="80"/>
      <c r="I423" s="80"/>
      <c r="J423" s="80"/>
      <c r="K423" s="80"/>
      <c r="L423" s="80"/>
      <c r="M423" s="80"/>
      <c r="N423" s="80"/>
      <c r="O423" s="80"/>
      <c r="P423" s="80"/>
    </row>
    <row r="424" spans="3:16" x14ac:dyDescent="0.2">
      <c r="C424" s="85"/>
      <c r="D424" s="80"/>
      <c r="E424" s="80"/>
      <c r="F424" s="80"/>
      <c r="G424" s="80"/>
      <c r="H424" s="80"/>
      <c r="I424" s="80"/>
      <c r="J424" s="80"/>
      <c r="K424" s="80"/>
      <c r="L424" s="80"/>
      <c r="M424" s="80"/>
      <c r="N424" s="80"/>
      <c r="O424" s="80"/>
      <c r="P424" s="80"/>
    </row>
    <row r="425" spans="3:16" x14ac:dyDescent="0.2">
      <c r="C425" s="85"/>
      <c r="D425" s="80"/>
      <c r="E425" s="80"/>
      <c r="F425" s="80"/>
      <c r="G425" s="80"/>
      <c r="H425" s="80"/>
      <c r="I425" s="80"/>
      <c r="J425" s="80"/>
      <c r="K425" s="80"/>
      <c r="L425" s="80"/>
      <c r="M425" s="80"/>
      <c r="N425" s="80"/>
      <c r="O425" s="80"/>
      <c r="P425" s="80"/>
    </row>
    <row r="426" spans="3:16" x14ac:dyDescent="0.2">
      <c r="C426" s="85"/>
      <c r="D426" s="80"/>
      <c r="E426" s="80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80"/>
    </row>
    <row r="427" spans="3:16" x14ac:dyDescent="0.2">
      <c r="C427" s="85"/>
      <c r="D427" s="80"/>
      <c r="E427" s="80"/>
      <c r="F427" s="80"/>
      <c r="G427" s="80"/>
      <c r="H427" s="80"/>
      <c r="I427" s="80"/>
      <c r="J427" s="80"/>
      <c r="K427" s="80"/>
      <c r="L427" s="80"/>
      <c r="M427" s="80"/>
      <c r="N427" s="80"/>
      <c r="O427" s="80"/>
      <c r="P427" s="80"/>
    </row>
    <row r="428" spans="3:16" x14ac:dyDescent="0.2">
      <c r="C428" s="85"/>
      <c r="D428" s="80"/>
      <c r="E428" s="80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</row>
    <row r="429" spans="3:16" x14ac:dyDescent="0.2">
      <c r="C429" s="85"/>
      <c r="D429" s="80"/>
      <c r="E429" s="80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</row>
    <row r="430" spans="3:16" x14ac:dyDescent="0.2">
      <c r="C430" s="85"/>
      <c r="D430" s="80"/>
      <c r="E430" s="80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</row>
    <row r="431" spans="3:16" x14ac:dyDescent="0.2">
      <c r="C431" s="85"/>
      <c r="D431" s="80"/>
      <c r="E431" s="80"/>
      <c r="F431" s="80"/>
      <c r="G431" s="80"/>
      <c r="H431" s="80"/>
      <c r="I431" s="80"/>
      <c r="J431" s="80"/>
      <c r="K431" s="80"/>
      <c r="L431" s="80"/>
      <c r="M431" s="80"/>
      <c r="N431" s="80"/>
      <c r="O431" s="80"/>
      <c r="P431" s="80"/>
    </row>
    <row r="432" spans="3:16" x14ac:dyDescent="0.2">
      <c r="C432" s="85"/>
      <c r="D432" s="80"/>
      <c r="E432" s="80"/>
      <c r="F432" s="80"/>
      <c r="G432" s="80"/>
      <c r="H432" s="80"/>
      <c r="I432" s="80"/>
      <c r="J432" s="80"/>
      <c r="K432" s="80"/>
      <c r="L432" s="80"/>
      <c r="M432" s="80"/>
      <c r="N432" s="80"/>
      <c r="O432" s="80"/>
      <c r="P432" s="80"/>
    </row>
    <row r="433" spans="3:16" x14ac:dyDescent="0.2">
      <c r="C433" s="85"/>
      <c r="D433" s="80"/>
      <c r="E433" s="80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</row>
    <row r="434" spans="3:16" x14ac:dyDescent="0.2">
      <c r="C434" s="85"/>
      <c r="D434" s="80"/>
      <c r="E434" s="80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</row>
    <row r="435" spans="3:16" x14ac:dyDescent="0.2">
      <c r="C435" s="85"/>
      <c r="D435" s="80"/>
      <c r="E435" s="80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</row>
    <row r="436" spans="3:16" x14ac:dyDescent="0.2">
      <c r="C436" s="85"/>
      <c r="D436" s="80"/>
      <c r="E436" s="80"/>
      <c r="F436" s="80"/>
      <c r="G436" s="80"/>
      <c r="H436" s="80"/>
      <c r="I436" s="80"/>
      <c r="J436" s="80"/>
      <c r="K436" s="80"/>
      <c r="L436" s="80"/>
      <c r="M436" s="80"/>
      <c r="N436" s="80"/>
      <c r="O436" s="80"/>
      <c r="P436" s="80"/>
    </row>
    <row r="437" spans="3:16" x14ac:dyDescent="0.2">
      <c r="C437" s="85"/>
      <c r="D437" s="80"/>
      <c r="E437" s="80"/>
      <c r="F437" s="80"/>
      <c r="G437" s="80"/>
      <c r="H437" s="80"/>
      <c r="I437" s="80"/>
      <c r="J437" s="80"/>
      <c r="K437" s="80"/>
      <c r="L437" s="80"/>
      <c r="M437" s="80"/>
      <c r="N437" s="80"/>
      <c r="O437" s="80"/>
      <c r="P437" s="80"/>
    </row>
    <row r="438" spans="3:16" x14ac:dyDescent="0.2">
      <c r="C438" s="85"/>
      <c r="D438" s="80"/>
      <c r="E438" s="80"/>
      <c r="F438" s="80"/>
      <c r="G438" s="80"/>
      <c r="H438" s="80"/>
      <c r="I438" s="80"/>
      <c r="J438" s="80"/>
      <c r="K438" s="80"/>
      <c r="L438" s="80"/>
      <c r="M438" s="80"/>
      <c r="N438" s="80"/>
      <c r="O438" s="80"/>
      <c r="P438" s="80"/>
    </row>
    <row r="439" spans="3:16" x14ac:dyDescent="0.2">
      <c r="C439" s="85"/>
      <c r="D439" s="80"/>
      <c r="E439" s="80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</row>
    <row r="440" spans="3:16" x14ac:dyDescent="0.2">
      <c r="C440" s="85"/>
      <c r="D440" s="80"/>
      <c r="E440" s="80"/>
      <c r="F440" s="80"/>
      <c r="G440" s="80"/>
      <c r="H440" s="80"/>
      <c r="I440" s="80"/>
      <c r="J440" s="80"/>
      <c r="K440" s="80"/>
      <c r="L440" s="80"/>
      <c r="M440" s="80"/>
      <c r="N440" s="80"/>
      <c r="O440" s="80"/>
      <c r="P440" s="80"/>
    </row>
    <row r="441" spans="3:16" x14ac:dyDescent="0.2">
      <c r="C441" s="85"/>
      <c r="D441" s="80"/>
      <c r="E441" s="80"/>
      <c r="F441" s="80"/>
      <c r="G441" s="80"/>
      <c r="H441" s="80"/>
      <c r="I441" s="80"/>
      <c r="J441" s="80"/>
      <c r="K441" s="80"/>
      <c r="L441" s="80"/>
      <c r="M441" s="80"/>
      <c r="N441" s="80"/>
      <c r="O441" s="80"/>
      <c r="P441" s="80"/>
    </row>
    <row r="442" spans="3:16" x14ac:dyDescent="0.2">
      <c r="C442" s="85"/>
      <c r="D442" s="80"/>
      <c r="E442" s="80"/>
      <c r="F442" s="80"/>
      <c r="G442" s="80"/>
      <c r="H442" s="80"/>
      <c r="I442" s="80"/>
      <c r="J442" s="80"/>
      <c r="K442" s="80"/>
      <c r="L442" s="80"/>
      <c r="M442" s="80"/>
      <c r="N442" s="80"/>
      <c r="O442" s="80"/>
      <c r="P442" s="80"/>
    </row>
    <row r="443" spans="3:16" x14ac:dyDescent="0.2">
      <c r="C443" s="85"/>
      <c r="D443" s="80"/>
      <c r="E443" s="80"/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</row>
    <row r="444" spans="3:16" x14ac:dyDescent="0.2">
      <c r="C444" s="85"/>
      <c r="D444" s="80"/>
      <c r="E444" s="80"/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</row>
    <row r="445" spans="3:16" x14ac:dyDescent="0.2">
      <c r="C445" s="85"/>
      <c r="D445" s="80"/>
      <c r="E445" s="80"/>
      <c r="F445" s="80"/>
      <c r="G445" s="80"/>
      <c r="H445" s="80"/>
      <c r="I445" s="80"/>
      <c r="J445" s="80"/>
      <c r="K445" s="80"/>
      <c r="L445" s="80"/>
      <c r="M445" s="80"/>
      <c r="N445" s="80"/>
      <c r="O445" s="80"/>
      <c r="P445" s="80"/>
    </row>
    <row r="446" spans="3:16" x14ac:dyDescent="0.2">
      <c r="C446" s="85"/>
      <c r="D446" s="80"/>
      <c r="E446" s="80"/>
      <c r="F446" s="80"/>
      <c r="G446" s="80"/>
      <c r="H446" s="80"/>
      <c r="I446" s="80"/>
      <c r="J446" s="80"/>
      <c r="K446" s="80"/>
      <c r="L446" s="80"/>
      <c r="M446" s="80"/>
      <c r="N446" s="80"/>
      <c r="O446" s="80"/>
      <c r="P446" s="80"/>
    </row>
    <row r="447" spans="3:16" x14ac:dyDescent="0.2">
      <c r="C447" s="85"/>
      <c r="D447" s="80"/>
      <c r="E447" s="80"/>
      <c r="F447" s="80"/>
      <c r="G447" s="80"/>
      <c r="H447" s="80"/>
      <c r="I447" s="80"/>
      <c r="J447" s="80"/>
      <c r="K447" s="80"/>
      <c r="L447" s="80"/>
      <c r="M447" s="80"/>
      <c r="N447" s="80"/>
      <c r="O447" s="80"/>
      <c r="P447" s="80"/>
    </row>
    <row r="448" spans="3:16" x14ac:dyDescent="0.2">
      <c r="C448" s="85"/>
      <c r="D448" s="80"/>
      <c r="E448" s="80"/>
      <c r="F448" s="80"/>
      <c r="G448" s="80"/>
      <c r="H448" s="80"/>
      <c r="I448" s="80"/>
      <c r="J448" s="80"/>
      <c r="K448" s="80"/>
      <c r="L448" s="80"/>
      <c r="M448" s="80"/>
      <c r="N448" s="80"/>
      <c r="O448" s="80"/>
      <c r="P448" s="80"/>
    </row>
    <row r="449" spans="3:16" x14ac:dyDescent="0.2">
      <c r="C449" s="85"/>
      <c r="D449" s="80"/>
      <c r="E449" s="80"/>
      <c r="F449" s="80"/>
      <c r="G449" s="80"/>
      <c r="H449" s="80"/>
      <c r="I449" s="80"/>
      <c r="J449" s="80"/>
      <c r="K449" s="80"/>
      <c r="L449" s="80"/>
      <c r="M449" s="80"/>
      <c r="N449" s="80"/>
      <c r="O449" s="80"/>
      <c r="P449" s="80"/>
    </row>
    <row r="450" spans="3:16" x14ac:dyDescent="0.2">
      <c r="C450" s="85"/>
      <c r="D450" s="80"/>
      <c r="E450" s="80"/>
      <c r="F450" s="80"/>
      <c r="G450" s="80"/>
      <c r="H450" s="80"/>
      <c r="I450" s="80"/>
      <c r="J450" s="80"/>
      <c r="K450" s="80"/>
      <c r="L450" s="80"/>
      <c r="M450" s="80"/>
      <c r="N450" s="80"/>
      <c r="O450" s="80"/>
      <c r="P450" s="80"/>
    </row>
    <row r="451" spans="3:16" x14ac:dyDescent="0.2">
      <c r="C451" s="85"/>
      <c r="D451" s="80"/>
      <c r="E451" s="80"/>
      <c r="F451" s="80"/>
      <c r="G451" s="80"/>
      <c r="H451" s="80"/>
      <c r="I451" s="80"/>
      <c r="J451" s="80"/>
      <c r="K451" s="80"/>
      <c r="L451" s="80"/>
      <c r="M451" s="80"/>
      <c r="N451" s="80"/>
      <c r="O451" s="80"/>
      <c r="P451" s="80"/>
    </row>
    <row r="452" spans="3:16" x14ac:dyDescent="0.2">
      <c r="C452" s="85"/>
      <c r="D452" s="80"/>
      <c r="E452" s="80"/>
      <c r="F452" s="80"/>
      <c r="G452" s="80"/>
      <c r="H452" s="80"/>
      <c r="I452" s="80"/>
      <c r="J452" s="80"/>
      <c r="K452" s="80"/>
      <c r="L452" s="80"/>
      <c r="M452" s="80"/>
      <c r="N452" s="80"/>
      <c r="O452" s="80"/>
      <c r="P452" s="80"/>
    </row>
    <row r="453" spans="3:16" x14ac:dyDescent="0.2">
      <c r="C453" s="85"/>
      <c r="D453" s="80"/>
      <c r="E453" s="80"/>
      <c r="F453" s="80"/>
      <c r="G453" s="80"/>
      <c r="H453" s="80"/>
      <c r="I453" s="80"/>
      <c r="J453" s="80"/>
      <c r="K453" s="80"/>
      <c r="L453" s="80"/>
      <c r="M453" s="80"/>
      <c r="N453" s="80"/>
      <c r="O453" s="80"/>
      <c r="P453" s="80"/>
    </row>
    <row r="454" spans="3:16" x14ac:dyDescent="0.2">
      <c r="C454" s="85"/>
      <c r="D454" s="80"/>
      <c r="E454" s="80"/>
      <c r="F454" s="80"/>
      <c r="G454" s="80"/>
      <c r="H454" s="80"/>
      <c r="I454" s="80"/>
      <c r="J454" s="80"/>
      <c r="K454" s="80"/>
      <c r="L454" s="80"/>
      <c r="M454" s="80"/>
      <c r="N454" s="80"/>
      <c r="O454" s="80"/>
      <c r="P454" s="80"/>
    </row>
    <row r="455" spans="3:16" x14ac:dyDescent="0.2">
      <c r="C455" s="85"/>
      <c r="D455" s="80"/>
      <c r="E455" s="80"/>
      <c r="F455" s="80"/>
      <c r="G455" s="80"/>
      <c r="H455" s="80"/>
      <c r="I455" s="80"/>
      <c r="J455" s="80"/>
      <c r="K455" s="80"/>
      <c r="L455" s="80"/>
      <c r="M455" s="80"/>
      <c r="N455" s="80"/>
      <c r="O455" s="80"/>
      <c r="P455" s="80"/>
    </row>
    <row r="456" spans="3:16" x14ac:dyDescent="0.2">
      <c r="C456" s="85"/>
      <c r="D456" s="80"/>
      <c r="E456" s="80"/>
      <c r="F456" s="80"/>
      <c r="G456" s="80"/>
      <c r="H456" s="80"/>
      <c r="I456" s="80"/>
      <c r="J456" s="80"/>
      <c r="K456" s="80"/>
      <c r="L456" s="80"/>
      <c r="M456" s="80"/>
      <c r="N456" s="80"/>
      <c r="O456" s="80"/>
      <c r="P456" s="80"/>
    </row>
    <row r="457" spans="3:16" x14ac:dyDescent="0.2">
      <c r="C457" s="85"/>
      <c r="D457" s="80"/>
      <c r="E457" s="80"/>
      <c r="F457" s="80"/>
      <c r="G457" s="80"/>
      <c r="H457" s="80"/>
      <c r="I457" s="80"/>
      <c r="J457" s="80"/>
      <c r="K457" s="80"/>
      <c r="L457" s="80"/>
      <c r="M457" s="80"/>
      <c r="N457" s="80"/>
      <c r="O457" s="80"/>
      <c r="P457" s="80"/>
    </row>
    <row r="458" spans="3:16" x14ac:dyDescent="0.2">
      <c r="C458" s="85"/>
      <c r="D458" s="80"/>
      <c r="E458" s="80"/>
      <c r="F458" s="80"/>
      <c r="G458" s="80"/>
      <c r="H458" s="80"/>
      <c r="I458" s="80"/>
      <c r="J458" s="80"/>
      <c r="K458" s="80"/>
      <c r="L458" s="80"/>
      <c r="M458" s="80"/>
      <c r="N458" s="80"/>
      <c r="O458" s="80"/>
      <c r="P458" s="80"/>
    </row>
    <row r="459" spans="3:16" x14ac:dyDescent="0.2">
      <c r="C459" s="85"/>
      <c r="D459" s="80"/>
      <c r="E459" s="80"/>
      <c r="F459" s="80"/>
      <c r="G459" s="80"/>
      <c r="H459" s="80"/>
      <c r="I459" s="80"/>
      <c r="J459" s="80"/>
      <c r="K459" s="80"/>
      <c r="L459" s="80"/>
      <c r="M459" s="80"/>
      <c r="N459" s="80"/>
      <c r="O459" s="80"/>
      <c r="P459" s="80"/>
    </row>
    <row r="460" spans="3:16" x14ac:dyDescent="0.2">
      <c r="C460" s="85"/>
      <c r="D460" s="80"/>
      <c r="E460" s="80"/>
      <c r="F460" s="80"/>
      <c r="G460" s="80"/>
      <c r="H460" s="80"/>
      <c r="I460" s="80"/>
      <c r="J460" s="80"/>
      <c r="K460" s="80"/>
      <c r="L460" s="80"/>
      <c r="M460" s="80"/>
      <c r="N460" s="80"/>
      <c r="O460" s="80"/>
      <c r="P460" s="80"/>
    </row>
    <row r="461" spans="3:16" x14ac:dyDescent="0.2">
      <c r="C461" s="85"/>
      <c r="D461" s="80"/>
      <c r="E461" s="80"/>
      <c r="F461" s="80"/>
      <c r="G461" s="80"/>
      <c r="H461" s="80"/>
      <c r="I461" s="80"/>
      <c r="J461" s="80"/>
      <c r="K461" s="80"/>
      <c r="L461" s="80"/>
      <c r="M461" s="80"/>
      <c r="N461" s="80"/>
      <c r="O461" s="80"/>
      <c r="P461" s="80"/>
    </row>
    <row r="462" spans="3:16" x14ac:dyDescent="0.2">
      <c r="C462" s="85"/>
      <c r="D462" s="80"/>
      <c r="E462" s="80"/>
      <c r="F462" s="80"/>
      <c r="G462" s="80"/>
      <c r="H462" s="80"/>
      <c r="I462" s="80"/>
      <c r="J462" s="80"/>
      <c r="K462" s="80"/>
      <c r="L462" s="80"/>
      <c r="M462" s="80"/>
      <c r="N462" s="80"/>
      <c r="O462" s="80"/>
      <c r="P462" s="80"/>
    </row>
    <row r="463" spans="3:16" x14ac:dyDescent="0.2">
      <c r="C463" s="85"/>
      <c r="D463" s="80"/>
      <c r="E463" s="80"/>
      <c r="F463" s="80"/>
      <c r="G463" s="80"/>
      <c r="H463" s="80"/>
      <c r="I463" s="80"/>
      <c r="J463" s="80"/>
      <c r="K463" s="80"/>
      <c r="L463" s="80"/>
      <c r="M463" s="80"/>
      <c r="N463" s="80"/>
      <c r="O463" s="80"/>
      <c r="P463" s="80"/>
    </row>
    <row r="464" spans="3:16" x14ac:dyDescent="0.2">
      <c r="C464" s="85"/>
      <c r="D464" s="80"/>
      <c r="E464" s="80"/>
      <c r="F464" s="80"/>
      <c r="G464" s="80"/>
      <c r="H464" s="80"/>
      <c r="I464" s="80"/>
      <c r="J464" s="80"/>
      <c r="K464" s="80"/>
      <c r="L464" s="80"/>
      <c r="M464" s="80"/>
      <c r="N464" s="80"/>
      <c r="O464" s="80"/>
      <c r="P464" s="80"/>
    </row>
    <row r="465" spans="3:16" x14ac:dyDescent="0.2">
      <c r="C465" s="85"/>
      <c r="D465" s="80"/>
      <c r="E465" s="80"/>
      <c r="F465" s="80"/>
      <c r="G465" s="80"/>
      <c r="H465" s="80"/>
      <c r="I465" s="80"/>
      <c r="J465" s="80"/>
      <c r="K465" s="80"/>
      <c r="L465" s="80"/>
      <c r="M465" s="80"/>
      <c r="N465" s="80"/>
      <c r="O465" s="80"/>
      <c r="P465" s="80"/>
    </row>
    <row r="466" spans="3:16" x14ac:dyDescent="0.2">
      <c r="C466" s="85"/>
      <c r="D466" s="80"/>
      <c r="E466" s="80"/>
      <c r="F466" s="80"/>
      <c r="G466" s="80"/>
      <c r="H466" s="80"/>
      <c r="I466" s="80"/>
      <c r="J466" s="80"/>
      <c r="K466" s="80"/>
      <c r="L466" s="80"/>
      <c r="M466" s="80"/>
      <c r="N466" s="80"/>
      <c r="O466" s="80"/>
      <c r="P466" s="80"/>
    </row>
    <row r="467" spans="3:16" x14ac:dyDescent="0.2">
      <c r="C467" s="85"/>
      <c r="D467" s="80"/>
      <c r="E467" s="80"/>
      <c r="F467" s="80"/>
      <c r="G467" s="80"/>
      <c r="H467" s="80"/>
      <c r="I467" s="80"/>
      <c r="J467" s="80"/>
      <c r="K467" s="80"/>
      <c r="L467" s="80"/>
      <c r="M467" s="80"/>
      <c r="N467" s="80"/>
      <c r="O467" s="80"/>
      <c r="P467" s="80"/>
    </row>
    <row r="468" spans="3:16" x14ac:dyDescent="0.2">
      <c r="C468" s="85"/>
      <c r="D468" s="80"/>
      <c r="E468" s="80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</row>
    <row r="469" spans="3:16" x14ac:dyDescent="0.2">
      <c r="C469" s="85"/>
      <c r="D469" s="80"/>
      <c r="E469" s="80"/>
      <c r="F469" s="80"/>
      <c r="G469" s="80"/>
      <c r="H469" s="80"/>
      <c r="I469" s="80"/>
      <c r="J469" s="80"/>
      <c r="K469" s="80"/>
      <c r="L469" s="80"/>
      <c r="M469" s="80"/>
      <c r="N469" s="80"/>
      <c r="O469" s="80"/>
      <c r="P469" s="80"/>
    </row>
    <row r="470" spans="3:16" x14ac:dyDescent="0.2">
      <c r="C470" s="85"/>
      <c r="D470" s="80"/>
      <c r="E470" s="80"/>
      <c r="F470" s="80"/>
      <c r="G470" s="80"/>
      <c r="H470" s="80"/>
      <c r="I470" s="80"/>
      <c r="J470" s="80"/>
      <c r="K470" s="80"/>
      <c r="L470" s="80"/>
      <c r="M470" s="80"/>
      <c r="N470" s="80"/>
      <c r="O470" s="80"/>
      <c r="P470" s="80"/>
    </row>
    <row r="471" spans="3:16" x14ac:dyDescent="0.2">
      <c r="C471" s="85"/>
      <c r="D471" s="80"/>
      <c r="E471" s="80"/>
      <c r="F471" s="80"/>
      <c r="G471" s="80"/>
      <c r="H471" s="80"/>
      <c r="I471" s="80"/>
      <c r="J471" s="80"/>
      <c r="K471" s="80"/>
      <c r="L471" s="80"/>
      <c r="M471" s="80"/>
      <c r="N471" s="80"/>
      <c r="O471" s="80"/>
      <c r="P471" s="80"/>
    </row>
    <row r="472" spans="3:16" x14ac:dyDescent="0.2">
      <c r="C472" s="85"/>
      <c r="D472" s="80"/>
      <c r="E472" s="80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</row>
    <row r="473" spans="3:16" x14ac:dyDescent="0.2">
      <c r="C473" s="85"/>
      <c r="D473" s="80"/>
      <c r="E473" s="80"/>
      <c r="F473" s="80"/>
      <c r="G473" s="80"/>
      <c r="H473" s="80"/>
      <c r="I473" s="80"/>
      <c r="J473" s="80"/>
      <c r="K473" s="80"/>
      <c r="L473" s="80"/>
      <c r="M473" s="80"/>
      <c r="N473" s="80"/>
      <c r="O473" s="80"/>
      <c r="P473" s="80"/>
    </row>
    <row r="474" spans="3:16" x14ac:dyDescent="0.2">
      <c r="C474" s="85"/>
      <c r="D474" s="80"/>
      <c r="E474" s="80"/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80"/>
    </row>
    <row r="475" spans="3:16" x14ac:dyDescent="0.2">
      <c r="C475" s="85"/>
      <c r="D475" s="80"/>
      <c r="E475" s="80"/>
      <c r="F475" s="80"/>
      <c r="G475" s="80"/>
      <c r="H475" s="80"/>
      <c r="I475" s="80"/>
      <c r="J475" s="80"/>
      <c r="K475" s="80"/>
      <c r="L475" s="80"/>
      <c r="M475" s="80"/>
      <c r="N475" s="80"/>
      <c r="O475" s="80"/>
      <c r="P475" s="80"/>
    </row>
    <row r="476" spans="3:16" x14ac:dyDescent="0.2">
      <c r="C476" s="85"/>
      <c r="D476" s="80"/>
      <c r="E476" s="80"/>
      <c r="F476" s="80"/>
      <c r="G476" s="80"/>
      <c r="H476" s="80"/>
      <c r="I476" s="80"/>
      <c r="J476" s="80"/>
      <c r="K476" s="80"/>
      <c r="L476" s="80"/>
      <c r="M476" s="80"/>
      <c r="N476" s="80"/>
      <c r="O476" s="80"/>
      <c r="P476" s="80"/>
    </row>
    <row r="477" spans="3:16" x14ac:dyDescent="0.2">
      <c r="C477" s="85"/>
      <c r="D477" s="80"/>
      <c r="E477" s="80"/>
      <c r="F477" s="80"/>
      <c r="G477" s="80"/>
      <c r="H477" s="80"/>
      <c r="I477" s="80"/>
      <c r="J477" s="80"/>
      <c r="K477" s="80"/>
      <c r="L477" s="80"/>
      <c r="M477" s="80"/>
      <c r="N477" s="80"/>
      <c r="O477" s="80"/>
      <c r="P477" s="80"/>
    </row>
    <row r="478" spans="3:16" x14ac:dyDescent="0.2">
      <c r="C478" s="85"/>
      <c r="D478" s="80"/>
      <c r="E478" s="80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</row>
    <row r="479" spans="3:16" x14ac:dyDescent="0.2">
      <c r="C479" s="85"/>
      <c r="D479" s="80"/>
      <c r="E479" s="80"/>
      <c r="F479" s="80"/>
      <c r="G479" s="80"/>
      <c r="H479" s="80"/>
      <c r="I479" s="80"/>
      <c r="J479" s="80"/>
      <c r="K479" s="80"/>
      <c r="L479" s="80"/>
      <c r="M479" s="80"/>
      <c r="N479" s="80"/>
      <c r="O479" s="80"/>
      <c r="P479" s="80"/>
    </row>
    <row r="480" spans="3:16" x14ac:dyDescent="0.2">
      <c r="C480" s="85"/>
      <c r="D480" s="80"/>
      <c r="E480" s="80"/>
      <c r="F480" s="80"/>
      <c r="G480" s="80"/>
      <c r="H480" s="80"/>
      <c r="I480" s="80"/>
      <c r="J480" s="80"/>
      <c r="K480" s="80"/>
      <c r="L480" s="80"/>
      <c r="M480" s="80"/>
      <c r="N480" s="80"/>
      <c r="O480" s="80"/>
      <c r="P480" s="80"/>
    </row>
    <row r="481" spans="3:16" x14ac:dyDescent="0.2">
      <c r="C481" s="85"/>
      <c r="D481" s="80"/>
      <c r="E481" s="80"/>
      <c r="F481" s="80"/>
      <c r="G481" s="80"/>
      <c r="H481" s="80"/>
      <c r="I481" s="80"/>
      <c r="J481" s="80"/>
      <c r="K481" s="80"/>
      <c r="L481" s="80"/>
      <c r="M481" s="80"/>
      <c r="N481" s="80"/>
      <c r="O481" s="80"/>
      <c r="P481" s="80"/>
    </row>
    <row r="482" spans="3:16" x14ac:dyDescent="0.2">
      <c r="C482" s="85"/>
      <c r="D482" s="80"/>
      <c r="E482" s="80"/>
      <c r="F482" s="80"/>
      <c r="G482" s="80"/>
      <c r="H482" s="80"/>
      <c r="I482" s="80"/>
      <c r="J482" s="80"/>
      <c r="K482" s="80"/>
      <c r="L482" s="80"/>
      <c r="M482" s="80"/>
      <c r="N482" s="80"/>
      <c r="O482" s="80"/>
      <c r="P482" s="80"/>
    </row>
    <row r="483" spans="3:16" x14ac:dyDescent="0.2">
      <c r="C483" s="85"/>
      <c r="D483" s="80"/>
      <c r="E483" s="80"/>
      <c r="F483" s="80"/>
      <c r="G483" s="80"/>
      <c r="H483" s="80"/>
      <c r="I483" s="80"/>
      <c r="J483" s="80"/>
      <c r="K483" s="80"/>
      <c r="L483" s="80"/>
      <c r="M483" s="80"/>
      <c r="N483" s="80"/>
      <c r="O483" s="80"/>
      <c r="P483" s="80"/>
    </row>
    <row r="484" spans="3:16" x14ac:dyDescent="0.2">
      <c r="C484" s="85"/>
      <c r="D484" s="80"/>
      <c r="E484" s="80"/>
      <c r="F484" s="80"/>
      <c r="G484" s="80"/>
      <c r="H484" s="80"/>
      <c r="I484" s="80"/>
      <c r="J484" s="80"/>
      <c r="K484" s="80"/>
      <c r="L484" s="80"/>
      <c r="M484" s="80"/>
      <c r="N484" s="80"/>
      <c r="O484" s="80"/>
      <c r="P484" s="80"/>
    </row>
    <row r="485" spans="3:16" x14ac:dyDescent="0.2">
      <c r="C485" s="85"/>
      <c r="D485" s="80"/>
      <c r="E485" s="80"/>
      <c r="F485" s="80"/>
      <c r="G485" s="80"/>
      <c r="H485" s="80"/>
      <c r="I485" s="80"/>
      <c r="J485" s="80"/>
      <c r="K485" s="80"/>
      <c r="L485" s="80"/>
      <c r="M485" s="80"/>
      <c r="N485" s="80"/>
      <c r="O485" s="80"/>
      <c r="P485" s="80"/>
    </row>
    <row r="486" spans="3:16" x14ac:dyDescent="0.2">
      <c r="C486" s="85"/>
      <c r="D486" s="80"/>
      <c r="E486" s="80"/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</row>
    <row r="487" spans="3:16" x14ac:dyDescent="0.2">
      <c r="C487" s="85"/>
      <c r="D487" s="80"/>
      <c r="E487" s="80"/>
      <c r="F487" s="80"/>
      <c r="G487" s="80"/>
      <c r="H487" s="80"/>
      <c r="I487" s="80"/>
      <c r="J487" s="80"/>
      <c r="K487" s="80"/>
      <c r="L487" s="80"/>
      <c r="M487" s="80"/>
      <c r="N487" s="80"/>
      <c r="O487" s="80"/>
      <c r="P487" s="80"/>
    </row>
    <row r="488" spans="3:16" x14ac:dyDescent="0.2">
      <c r="C488" s="85"/>
      <c r="D488" s="80"/>
      <c r="E488" s="80"/>
      <c r="F488" s="80"/>
      <c r="G488" s="80"/>
      <c r="H488" s="80"/>
      <c r="I488" s="80"/>
      <c r="J488" s="80"/>
      <c r="K488" s="80"/>
      <c r="L488" s="80"/>
      <c r="M488" s="80"/>
      <c r="N488" s="80"/>
      <c r="O488" s="80"/>
      <c r="P488" s="80"/>
    </row>
    <row r="489" spans="3:16" x14ac:dyDescent="0.2">
      <c r="C489" s="85"/>
      <c r="D489" s="80"/>
      <c r="E489" s="80"/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</row>
    <row r="490" spans="3:16" x14ac:dyDescent="0.2">
      <c r="C490" s="85"/>
      <c r="D490" s="80"/>
      <c r="E490" s="80"/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</row>
    <row r="491" spans="3:16" x14ac:dyDescent="0.2">
      <c r="C491" s="85"/>
      <c r="D491" s="80"/>
      <c r="E491" s="80"/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</row>
    <row r="492" spans="3:16" x14ac:dyDescent="0.2">
      <c r="C492" s="85"/>
      <c r="D492" s="80"/>
      <c r="E492" s="80"/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</row>
    <row r="493" spans="3:16" x14ac:dyDescent="0.2">
      <c r="C493" s="85"/>
      <c r="D493" s="80"/>
      <c r="E493" s="80"/>
      <c r="F493" s="80"/>
      <c r="G493" s="80"/>
      <c r="H493" s="80"/>
      <c r="I493" s="80"/>
      <c r="J493" s="80"/>
      <c r="K493" s="80"/>
      <c r="L493" s="80"/>
      <c r="M493" s="80"/>
      <c r="N493" s="80"/>
      <c r="O493" s="80"/>
      <c r="P493" s="80"/>
    </row>
    <row r="494" spans="3:16" x14ac:dyDescent="0.2">
      <c r="C494" s="85"/>
      <c r="D494" s="80"/>
      <c r="E494" s="80"/>
      <c r="F494" s="80"/>
      <c r="G494" s="80"/>
      <c r="H494" s="80"/>
      <c r="I494" s="80"/>
      <c r="J494" s="80"/>
      <c r="K494" s="80"/>
      <c r="L494" s="80"/>
      <c r="M494" s="80"/>
      <c r="N494" s="80"/>
      <c r="O494" s="80"/>
      <c r="P494" s="80"/>
    </row>
    <row r="495" spans="3:16" x14ac:dyDescent="0.2">
      <c r="C495" s="85"/>
      <c r="D495" s="80"/>
      <c r="E495" s="80"/>
      <c r="F495" s="80"/>
      <c r="G495" s="80"/>
      <c r="H495" s="80"/>
      <c r="I495" s="80"/>
      <c r="J495" s="80"/>
      <c r="K495" s="80"/>
      <c r="L495" s="80"/>
      <c r="M495" s="80"/>
      <c r="N495" s="80"/>
      <c r="O495" s="80"/>
      <c r="P495" s="80"/>
    </row>
    <row r="496" spans="3:16" x14ac:dyDescent="0.2">
      <c r="C496" s="85"/>
      <c r="D496" s="80"/>
      <c r="E496" s="80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</row>
    <row r="497" spans="3:16" x14ac:dyDescent="0.2">
      <c r="C497" s="85"/>
      <c r="D497" s="80"/>
      <c r="E497" s="80"/>
      <c r="F497" s="80"/>
      <c r="G497" s="80"/>
      <c r="H497" s="80"/>
      <c r="I497" s="80"/>
      <c r="J497" s="80"/>
      <c r="K497" s="80"/>
      <c r="L497" s="80"/>
      <c r="M497" s="80"/>
      <c r="N497" s="80"/>
      <c r="O497" s="80"/>
      <c r="P497" s="80"/>
    </row>
    <row r="498" spans="3:16" x14ac:dyDescent="0.2">
      <c r="C498" s="85"/>
      <c r="D498" s="80"/>
      <c r="E498" s="80"/>
      <c r="F498" s="80"/>
      <c r="G498" s="80"/>
      <c r="H498" s="80"/>
      <c r="I498" s="80"/>
      <c r="J498" s="80"/>
      <c r="K498" s="80"/>
      <c r="L498" s="80"/>
      <c r="M498" s="80"/>
      <c r="N498" s="80"/>
      <c r="O498" s="80"/>
      <c r="P498" s="80"/>
    </row>
    <row r="499" spans="3:16" x14ac:dyDescent="0.2">
      <c r="C499" s="85"/>
      <c r="D499" s="80"/>
      <c r="E499" s="80"/>
      <c r="F499" s="80"/>
      <c r="G499" s="80"/>
      <c r="H499" s="80"/>
      <c r="I499" s="80"/>
      <c r="J499" s="80"/>
      <c r="K499" s="80"/>
      <c r="L499" s="80"/>
      <c r="M499" s="80"/>
      <c r="N499" s="80"/>
      <c r="O499" s="80"/>
      <c r="P499" s="80"/>
    </row>
    <row r="500" spans="3:16" x14ac:dyDescent="0.2">
      <c r="C500" s="85"/>
      <c r="D500" s="80"/>
      <c r="E500" s="80"/>
      <c r="F500" s="80"/>
      <c r="G500" s="80"/>
      <c r="H500" s="80"/>
      <c r="I500" s="80"/>
      <c r="J500" s="80"/>
      <c r="K500" s="80"/>
      <c r="L500" s="80"/>
      <c r="M500" s="80"/>
      <c r="N500" s="80"/>
      <c r="O500" s="80"/>
      <c r="P500" s="80"/>
    </row>
    <row r="501" spans="3:16" x14ac:dyDescent="0.2">
      <c r="C501" s="85"/>
      <c r="D501" s="80"/>
      <c r="E501" s="80"/>
      <c r="F501" s="80"/>
      <c r="G501" s="80"/>
      <c r="H501" s="80"/>
      <c r="I501" s="80"/>
      <c r="J501" s="80"/>
      <c r="K501" s="80"/>
      <c r="L501" s="80"/>
      <c r="M501" s="80"/>
      <c r="N501" s="80"/>
      <c r="O501" s="80"/>
      <c r="P501" s="80"/>
    </row>
    <row r="502" spans="3:16" x14ac:dyDescent="0.2">
      <c r="C502" s="85"/>
      <c r="D502" s="80"/>
      <c r="E502" s="80"/>
      <c r="F502" s="80"/>
      <c r="G502" s="80"/>
      <c r="H502" s="80"/>
      <c r="I502" s="80"/>
      <c r="J502" s="80"/>
      <c r="K502" s="80"/>
      <c r="L502" s="80"/>
      <c r="M502" s="80"/>
      <c r="N502" s="80"/>
      <c r="O502" s="80"/>
      <c r="P502" s="80"/>
    </row>
    <row r="503" spans="3:16" x14ac:dyDescent="0.2">
      <c r="C503" s="85"/>
      <c r="D503" s="80"/>
      <c r="E503" s="80"/>
      <c r="F503" s="80"/>
      <c r="G503" s="80"/>
      <c r="H503" s="80"/>
      <c r="I503" s="80"/>
      <c r="J503" s="80"/>
      <c r="K503" s="80"/>
      <c r="L503" s="80"/>
      <c r="M503" s="80"/>
      <c r="N503" s="80"/>
      <c r="O503" s="80"/>
      <c r="P503" s="80"/>
    </row>
    <row r="504" spans="3:16" x14ac:dyDescent="0.2">
      <c r="C504" s="85"/>
      <c r="D504" s="80"/>
      <c r="E504" s="80"/>
      <c r="F504" s="80"/>
      <c r="G504" s="80"/>
      <c r="H504" s="80"/>
      <c r="I504" s="80"/>
      <c r="J504" s="80"/>
      <c r="K504" s="80"/>
      <c r="L504" s="80"/>
      <c r="M504" s="80"/>
      <c r="N504" s="80"/>
      <c r="O504" s="80"/>
      <c r="P504" s="80"/>
    </row>
    <row r="505" spans="3:16" x14ac:dyDescent="0.2">
      <c r="C505" s="85"/>
      <c r="D505" s="80"/>
      <c r="E505" s="80"/>
      <c r="F505" s="80"/>
      <c r="G505" s="80"/>
      <c r="H505" s="80"/>
      <c r="I505" s="80"/>
      <c r="J505" s="80"/>
      <c r="K505" s="80"/>
      <c r="L505" s="80"/>
      <c r="M505" s="80"/>
      <c r="N505" s="80"/>
      <c r="O505" s="80"/>
      <c r="P505" s="80"/>
    </row>
    <row r="506" spans="3:16" x14ac:dyDescent="0.2">
      <c r="C506" s="85"/>
      <c r="D506" s="80"/>
      <c r="E506" s="80"/>
      <c r="F506" s="80"/>
      <c r="G506" s="80"/>
      <c r="H506" s="80"/>
      <c r="I506" s="80"/>
      <c r="J506" s="80"/>
      <c r="K506" s="80"/>
      <c r="L506" s="80"/>
      <c r="M506" s="80"/>
      <c r="N506" s="80"/>
      <c r="O506" s="80"/>
      <c r="P506" s="80"/>
    </row>
    <row r="507" spans="3:16" x14ac:dyDescent="0.2">
      <c r="C507" s="85"/>
      <c r="D507" s="80"/>
      <c r="E507" s="80"/>
      <c r="F507" s="80"/>
      <c r="G507" s="80"/>
      <c r="H507" s="80"/>
      <c r="I507" s="80"/>
      <c r="J507" s="80"/>
      <c r="K507" s="80"/>
      <c r="L507" s="80"/>
      <c r="M507" s="80"/>
      <c r="N507" s="80"/>
      <c r="O507" s="80"/>
      <c r="P507" s="80"/>
    </row>
    <row r="508" spans="3:16" x14ac:dyDescent="0.2">
      <c r="C508" s="85"/>
      <c r="D508" s="80"/>
      <c r="E508" s="80"/>
      <c r="F508" s="80"/>
      <c r="G508" s="80"/>
      <c r="H508" s="80"/>
      <c r="I508" s="80"/>
      <c r="J508" s="80"/>
      <c r="K508" s="80"/>
      <c r="L508" s="80"/>
      <c r="M508" s="80"/>
      <c r="N508" s="80"/>
      <c r="O508" s="80"/>
      <c r="P508" s="80"/>
    </row>
    <row r="509" spans="3:16" x14ac:dyDescent="0.2">
      <c r="C509" s="85"/>
      <c r="D509" s="80"/>
      <c r="E509" s="80"/>
      <c r="F509" s="80"/>
      <c r="G509" s="80"/>
      <c r="H509" s="80"/>
      <c r="I509" s="80"/>
      <c r="J509" s="80"/>
      <c r="K509" s="80"/>
      <c r="L509" s="80"/>
      <c r="M509" s="80"/>
      <c r="N509" s="80"/>
      <c r="O509" s="80"/>
      <c r="P509" s="80"/>
    </row>
    <row r="510" spans="3:16" x14ac:dyDescent="0.2">
      <c r="C510" s="85"/>
      <c r="D510" s="80"/>
      <c r="E510" s="80"/>
      <c r="F510" s="80"/>
      <c r="G510" s="80"/>
      <c r="H510" s="80"/>
      <c r="I510" s="80"/>
      <c r="J510" s="80"/>
      <c r="K510" s="80"/>
      <c r="L510" s="80"/>
      <c r="M510" s="80"/>
      <c r="N510" s="80"/>
      <c r="O510" s="80"/>
      <c r="P510" s="80"/>
    </row>
    <row r="511" spans="3:16" x14ac:dyDescent="0.2">
      <c r="C511" s="85"/>
      <c r="D511" s="80"/>
      <c r="E511" s="80"/>
      <c r="F511" s="80"/>
      <c r="G511" s="80"/>
      <c r="H511" s="80"/>
      <c r="I511" s="80"/>
      <c r="J511" s="80"/>
      <c r="K511" s="80"/>
      <c r="L511" s="80"/>
      <c r="M511" s="80"/>
      <c r="N511" s="80"/>
      <c r="O511" s="80"/>
      <c r="P511" s="80"/>
    </row>
    <row r="512" spans="3:16" x14ac:dyDescent="0.2">
      <c r="C512" s="85"/>
      <c r="D512" s="80"/>
      <c r="E512" s="80"/>
      <c r="F512" s="80"/>
      <c r="G512" s="80"/>
      <c r="H512" s="80"/>
      <c r="I512" s="80"/>
      <c r="J512" s="80"/>
      <c r="K512" s="80"/>
      <c r="L512" s="80"/>
      <c r="M512" s="80"/>
      <c r="N512" s="80"/>
      <c r="O512" s="80"/>
      <c r="P512" s="80"/>
    </row>
    <row r="513" spans="3:16" x14ac:dyDescent="0.2">
      <c r="C513" s="85"/>
      <c r="D513" s="80"/>
      <c r="E513" s="80"/>
      <c r="F513" s="80"/>
      <c r="G513" s="80"/>
      <c r="H513" s="80"/>
      <c r="I513" s="80"/>
      <c r="J513" s="80"/>
      <c r="K513" s="80"/>
      <c r="L513" s="80"/>
      <c r="M513" s="80"/>
      <c r="N513" s="80"/>
      <c r="O513" s="80"/>
      <c r="P513" s="80"/>
    </row>
    <row r="514" spans="3:16" x14ac:dyDescent="0.2">
      <c r="C514" s="85"/>
      <c r="D514" s="80"/>
      <c r="E514" s="80"/>
      <c r="F514" s="80"/>
      <c r="G514" s="80"/>
      <c r="H514" s="80"/>
      <c r="I514" s="80"/>
      <c r="J514" s="80"/>
      <c r="K514" s="80"/>
      <c r="L514" s="80"/>
      <c r="M514" s="80"/>
      <c r="N514" s="80"/>
      <c r="O514" s="80"/>
      <c r="P514" s="80"/>
    </row>
    <row r="515" spans="3:16" x14ac:dyDescent="0.2">
      <c r="C515" s="85"/>
      <c r="D515" s="80"/>
      <c r="E515" s="80"/>
      <c r="F515" s="80"/>
      <c r="G515" s="80"/>
      <c r="H515" s="80"/>
      <c r="I515" s="80"/>
      <c r="J515" s="80"/>
      <c r="K515" s="80"/>
      <c r="L515" s="80"/>
      <c r="M515" s="80"/>
      <c r="N515" s="80"/>
      <c r="O515" s="80"/>
      <c r="P515" s="80"/>
    </row>
    <row r="516" spans="3:16" x14ac:dyDescent="0.2">
      <c r="C516" s="85"/>
      <c r="D516" s="80"/>
      <c r="E516" s="80"/>
      <c r="F516" s="80"/>
      <c r="G516" s="80"/>
      <c r="H516" s="80"/>
      <c r="I516" s="80"/>
      <c r="J516" s="80"/>
      <c r="K516" s="80"/>
      <c r="L516" s="80"/>
      <c r="M516" s="80"/>
      <c r="N516" s="80"/>
      <c r="O516" s="80"/>
      <c r="P516" s="80"/>
    </row>
    <row r="517" spans="3:16" x14ac:dyDescent="0.2">
      <c r="C517" s="85"/>
      <c r="D517" s="80"/>
      <c r="E517" s="80"/>
      <c r="F517" s="80"/>
      <c r="G517" s="80"/>
      <c r="H517" s="80"/>
      <c r="I517" s="80"/>
      <c r="J517" s="80"/>
      <c r="K517" s="80"/>
      <c r="L517" s="80"/>
      <c r="M517" s="80"/>
      <c r="N517" s="80"/>
      <c r="O517" s="80"/>
      <c r="P517" s="80"/>
    </row>
    <row r="518" spans="3:16" x14ac:dyDescent="0.2">
      <c r="C518" s="85"/>
      <c r="D518" s="80"/>
      <c r="E518" s="80"/>
      <c r="F518" s="80"/>
      <c r="G518" s="80"/>
      <c r="H518" s="80"/>
      <c r="I518" s="80"/>
      <c r="J518" s="80"/>
      <c r="K518" s="80"/>
      <c r="L518" s="80"/>
      <c r="M518" s="80"/>
      <c r="N518" s="80"/>
      <c r="O518" s="80"/>
      <c r="P518" s="80"/>
    </row>
    <row r="519" spans="3:16" x14ac:dyDescent="0.2">
      <c r="C519" s="85"/>
      <c r="D519" s="80"/>
      <c r="E519" s="80"/>
      <c r="F519" s="80"/>
      <c r="G519" s="80"/>
      <c r="H519" s="80"/>
      <c r="I519" s="80"/>
      <c r="J519" s="80"/>
      <c r="K519" s="80"/>
      <c r="L519" s="80"/>
      <c r="M519" s="80"/>
      <c r="N519" s="80"/>
      <c r="O519" s="80"/>
      <c r="P519" s="80"/>
    </row>
    <row r="520" spans="3:16" x14ac:dyDescent="0.2">
      <c r="C520" s="85"/>
      <c r="D520" s="80"/>
      <c r="E520" s="80"/>
      <c r="F520" s="80"/>
      <c r="G520" s="80"/>
      <c r="H520" s="80"/>
      <c r="I520" s="80"/>
      <c r="J520" s="80"/>
      <c r="K520" s="80"/>
      <c r="L520" s="80"/>
      <c r="M520" s="80"/>
      <c r="N520" s="80"/>
      <c r="O520" s="80"/>
      <c r="P520" s="80"/>
    </row>
    <row r="521" spans="3:16" x14ac:dyDescent="0.2">
      <c r="C521" s="85"/>
      <c r="D521" s="80"/>
      <c r="E521" s="80"/>
      <c r="F521" s="80"/>
      <c r="G521" s="80"/>
      <c r="H521" s="80"/>
      <c r="I521" s="80"/>
      <c r="J521" s="80"/>
      <c r="K521" s="80"/>
      <c r="L521" s="80"/>
      <c r="M521" s="80"/>
      <c r="N521" s="80"/>
      <c r="O521" s="80"/>
      <c r="P521" s="80"/>
    </row>
    <row r="522" spans="3:16" x14ac:dyDescent="0.2">
      <c r="C522" s="85"/>
      <c r="D522" s="80"/>
      <c r="E522" s="80"/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P522" s="80"/>
    </row>
    <row r="523" spans="3:16" x14ac:dyDescent="0.2">
      <c r="C523" s="85"/>
      <c r="D523" s="80"/>
      <c r="E523" s="80"/>
      <c r="F523" s="80"/>
      <c r="G523" s="80"/>
      <c r="H523" s="80"/>
      <c r="I523" s="80"/>
      <c r="J523" s="80"/>
      <c r="K523" s="80"/>
      <c r="L523" s="80"/>
      <c r="M523" s="80"/>
      <c r="N523" s="80"/>
      <c r="O523" s="80"/>
      <c r="P523" s="80"/>
    </row>
    <row r="524" spans="3:16" x14ac:dyDescent="0.2">
      <c r="C524" s="85"/>
      <c r="D524" s="80"/>
      <c r="E524" s="80"/>
      <c r="F524" s="80"/>
      <c r="G524" s="80"/>
      <c r="H524" s="80"/>
      <c r="I524" s="80"/>
      <c r="J524" s="80"/>
      <c r="K524" s="80"/>
      <c r="L524" s="80"/>
      <c r="M524" s="80"/>
      <c r="N524" s="80"/>
      <c r="O524" s="80"/>
      <c r="P524" s="80"/>
    </row>
    <row r="525" spans="3:16" x14ac:dyDescent="0.2">
      <c r="C525" s="85"/>
      <c r="D525" s="80"/>
      <c r="E525" s="80"/>
      <c r="F525" s="80"/>
      <c r="G525" s="80"/>
      <c r="H525" s="80"/>
      <c r="I525" s="80"/>
      <c r="J525" s="80"/>
      <c r="K525" s="80"/>
      <c r="L525" s="80"/>
      <c r="M525" s="80"/>
      <c r="N525" s="80"/>
      <c r="O525" s="80"/>
      <c r="P525" s="80"/>
    </row>
    <row r="526" spans="3:16" x14ac:dyDescent="0.2">
      <c r="C526" s="85"/>
      <c r="D526" s="80"/>
      <c r="E526" s="80"/>
      <c r="F526" s="80"/>
      <c r="G526" s="80"/>
      <c r="H526" s="80"/>
      <c r="I526" s="80"/>
      <c r="J526" s="80"/>
      <c r="K526" s="80"/>
      <c r="L526" s="80"/>
      <c r="M526" s="80"/>
      <c r="N526" s="80"/>
      <c r="O526" s="80"/>
      <c r="P526" s="80"/>
    </row>
    <row r="527" spans="3:16" x14ac:dyDescent="0.2">
      <c r="C527" s="85"/>
      <c r="D527" s="80"/>
      <c r="E527" s="80"/>
      <c r="F527" s="80"/>
      <c r="G527" s="80"/>
      <c r="H527" s="80"/>
      <c r="I527" s="80"/>
      <c r="J527" s="80"/>
      <c r="K527" s="80"/>
      <c r="L527" s="80"/>
      <c r="M527" s="80"/>
      <c r="N527" s="80"/>
      <c r="O527" s="80"/>
      <c r="P527" s="80"/>
    </row>
    <row r="528" spans="3:16" x14ac:dyDescent="0.2">
      <c r="C528" s="85"/>
      <c r="D528" s="80"/>
      <c r="E528" s="80"/>
      <c r="F528" s="80"/>
      <c r="G528" s="80"/>
      <c r="H528" s="80"/>
      <c r="I528" s="80"/>
      <c r="J528" s="80"/>
      <c r="K528" s="80"/>
      <c r="L528" s="80"/>
      <c r="M528" s="80"/>
      <c r="N528" s="80"/>
      <c r="O528" s="80"/>
      <c r="P528" s="80"/>
    </row>
    <row r="529" spans="3:16" x14ac:dyDescent="0.2">
      <c r="C529" s="85"/>
      <c r="D529" s="80"/>
      <c r="E529" s="80"/>
      <c r="F529" s="80"/>
      <c r="G529" s="80"/>
      <c r="H529" s="80"/>
      <c r="I529" s="80"/>
      <c r="J529" s="80"/>
      <c r="K529" s="80"/>
      <c r="L529" s="80"/>
      <c r="M529" s="80"/>
      <c r="N529" s="80"/>
      <c r="O529" s="80"/>
      <c r="P529" s="80"/>
    </row>
    <row r="530" spans="3:16" x14ac:dyDescent="0.2">
      <c r="C530" s="85"/>
      <c r="D530" s="80"/>
      <c r="E530" s="80"/>
      <c r="F530" s="80"/>
      <c r="G530" s="80"/>
      <c r="H530" s="80"/>
      <c r="I530" s="80"/>
      <c r="J530" s="80"/>
      <c r="K530" s="80"/>
      <c r="L530" s="80"/>
      <c r="M530" s="80"/>
      <c r="N530" s="80"/>
      <c r="O530" s="80"/>
      <c r="P530" s="80"/>
    </row>
    <row r="531" spans="3:16" x14ac:dyDescent="0.2">
      <c r="C531" s="85"/>
      <c r="D531" s="80"/>
      <c r="E531" s="80"/>
      <c r="F531" s="80"/>
      <c r="G531" s="80"/>
      <c r="H531" s="80"/>
      <c r="I531" s="80"/>
      <c r="J531" s="80"/>
      <c r="K531" s="80"/>
      <c r="L531" s="80"/>
      <c r="M531" s="80"/>
      <c r="N531" s="80"/>
      <c r="O531" s="80"/>
      <c r="P531" s="80"/>
    </row>
    <row r="532" spans="3:16" x14ac:dyDescent="0.2">
      <c r="C532" s="85"/>
      <c r="D532" s="80"/>
      <c r="E532" s="80"/>
      <c r="F532" s="80"/>
      <c r="G532" s="80"/>
      <c r="H532" s="80"/>
      <c r="I532" s="80"/>
      <c r="J532" s="80"/>
      <c r="K532" s="80"/>
      <c r="L532" s="80"/>
      <c r="M532" s="80"/>
      <c r="N532" s="80"/>
      <c r="O532" s="80"/>
      <c r="P532" s="80"/>
    </row>
    <row r="533" spans="3:16" x14ac:dyDescent="0.2">
      <c r="C533" s="85"/>
      <c r="D533" s="80"/>
      <c r="E533" s="80"/>
      <c r="F533" s="80"/>
      <c r="G533" s="80"/>
      <c r="H533" s="80"/>
      <c r="I533" s="80"/>
      <c r="J533" s="80"/>
      <c r="K533" s="80"/>
      <c r="L533" s="80"/>
      <c r="M533" s="80"/>
      <c r="N533" s="80"/>
      <c r="O533" s="80"/>
      <c r="P533" s="80"/>
    </row>
    <row r="534" spans="3:16" x14ac:dyDescent="0.2">
      <c r="C534" s="85"/>
      <c r="D534" s="80"/>
      <c r="E534" s="80"/>
      <c r="F534" s="80"/>
      <c r="G534" s="80"/>
      <c r="H534" s="80"/>
      <c r="I534" s="80"/>
      <c r="J534" s="80"/>
      <c r="K534" s="80"/>
      <c r="L534" s="80"/>
      <c r="M534" s="80"/>
      <c r="N534" s="80"/>
      <c r="O534" s="80"/>
      <c r="P534" s="80"/>
    </row>
    <row r="535" spans="3:16" x14ac:dyDescent="0.2">
      <c r="C535" s="85"/>
      <c r="D535" s="80"/>
      <c r="E535" s="80"/>
      <c r="F535" s="80"/>
      <c r="G535" s="80"/>
      <c r="H535" s="80"/>
      <c r="I535" s="80"/>
      <c r="J535" s="80"/>
      <c r="K535" s="80"/>
      <c r="L535" s="80"/>
      <c r="M535" s="80"/>
      <c r="N535" s="80"/>
      <c r="O535" s="80"/>
      <c r="P535" s="80"/>
    </row>
    <row r="536" spans="3:16" x14ac:dyDescent="0.2">
      <c r="C536" s="85"/>
      <c r="D536" s="80"/>
      <c r="E536" s="80"/>
      <c r="F536" s="80"/>
      <c r="G536" s="80"/>
      <c r="H536" s="80"/>
      <c r="I536" s="80"/>
      <c r="J536" s="80"/>
      <c r="K536" s="80"/>
      <c r="L536" s="80"/>
      <c r="M536" s="80"/>
      <c r="N536" s="80"/>
      <c r="O536" s="80"/>
      <c r="P536" s="80"/>
    </row>
    <row r="537" spans="3:16" x14ac:dyDescent="0.2">
      <c r="C537" s="85"/>
      <c r="D537" s="80"/>
      <c r="E537" s="80"/>
      <c r="F537" s="80"/>
      <c r="G537" s="80"/>
      <c r="H537" s="80"/>
      <c r="I537" s="80"/>
      <c r="J537" s="80"/>
      <c r="K537" s="80"/>
      <c r="L537" s="80"/>
      <c r="M537" s="80"/>
      <c r="N537" s="80"/>
      <c r="O537" s="80"/>
      <c r="P537" s="80"/>
    </row>
    <row r="538" spans="3:16" x14ac:dyDescent="0.2">
      <c r="C538" s="85"/>
      <c r="D538" s="80"/>
      <c r="E538" s="80"/>
      <c r="F538" s="80"/>
      <c r="G538" s="80"/>
      <c r="H538" s="80"/>
      <c r="I538" s="80"/>
      <c r="J538" s="80"/>
      <c r="K538" s="80"/>
      <c r="L538" s="80"/>
      <c r="M538" s="80"/>
      <c r="N538" s="80"/>
      <c r="O538" s="80"/>
      <c r="P538" s="80"/>
    </row>
    <row r="539" spans="3:16" x14ac:dyDescent="0.2">
      <c r="C539" s="85"/>
      <c r="D539" s="80"/>
      <c r="E539" s="80"/>
      <c r="F539" s="80"/>
      <c r="G539" s="80"/>
      <c r="H539" s="80"/>
      <c r="I539" s="80"/>
      <c r="J539" s="80"/>
      <c r="K539" s="80"/>
      <c r="L539" s="80"/>
      <c r="M539" s="80"/>
      <c r="N539" s="80"/>
      <c r="O539" s="80"/>
      <c r="P539" s="80"/>
    </row>
    <row r="540" spans="3:16" x14ac:dyDescent="0.2">
      <c r="C540" s="85"/>
      <c r="D540" s="80"/>
      <c r="E540" s="80"/>
      <c r="F540" s="80"/>
      <c r="G540" s="80"/>
      <c r="H540" s="80"/>
      <c r="I540" s="80"/>
      <c r="J540" s="80"/>
      <c r="K540" s="80"/>
      <c r="L540" s="80"/>
      <c r="M540" s="80"/>
      <c r="N540" s="80"/>
      <c r="O540" s="80"/>
      <c r="P540" s="80"/>
    </row>
    <row r="541" spans="3:16" x14ac:dyDescent="0.2">
      <c r="C541" s="85"/>
      <c r="D541" s="80"/>
      <c r="E541" s="80"/>
      <c r="F541" s="80"/>
      <c r="G541" s="80"/>
      <c r="H541" s="80"/>
      <c r="I541" s="80"/>
      <c r="J541" s="80"/>
      <c r="K541" s="80"/>
      <c r="L541" s="80"/>
      <c r="M541" s="80"/>
      <c r="N541" s="80"/>
      <c r="O541" s="80"/>
      <c r="P541" s="80"/>
    </row>
    <row r="542" spans="3:16" x14ac:dyDescent="0.2">
      <c r="C542" s="85"/>
      <c r="D542" s="80"/>
      <c r="E542" s="80"/>
      <c r="F542" s="80"/>
      <c r="G542" s="80"/>
      <c r="H542" s="80"/>
      <c r="I542" s="80"/>
      <c r="J542" s="80"/>
      <c r="K542" s="80"/>
      <c r="L542" s="80"/>
      <c r="M542" s="80"/>
      <c r="N542" s="80"/>
      <c r="O542" s="80"/>
      <c r="P542" s="80"/>
    </row>
    <row r="543" spans="3:16" x14ac:dyDescent="0.2">
      <c r="C543" s="85"/>
      <c r="D543" s="80"/>
      <c r="E543" s="80"/>
      <c r="F543" s="80"/>
      <c r="G543" s="80"/>
      <c r="H543" s="80"/>
      <c r="I543" s="80"/>
      <c r="J543" s="80"/>
      <c r="K543" s="80"/>
      <c r="L543" s="80"/>
      <c r="M543" s="80"/>
      <c r="N543" s="80"/>
      <c r="O543" s="80"/>
      <c r="P543" s="80"/>
    </row>
    <row r="544" spans="3:16" x14ac:dyDescent="0.2">
      <c r="C544" s="85"/>
      <c r="D544" s="80"/>
      <c r="E544" s="80"/>
      <c r="F544" s="80"/>
      <c r="G544" s="80"/>
      <c r="H544" s="80"/>
      <c r="I544" s="80"/>
      <c r="J544" s="80"/>
      <c r="K544" s="80"/>
      <c r="L544" s="80"/>
      <c r="M544" s="80"/>
      <c r="N544" s="80"/>
      <c r="O544" s="80"/>
      <c r="P544" s="80"/>
    </row>
    <row r="545" spans="3:16" x14ac:dyDescent="0.2">
      <c r="C545" s="85"/>
      <c r="D545" s="80"/>
      <c r="E545" s="80"/>
      <c r="F545" s="80"/>
      <c r="G545" s="80"/>
      <c r="H545" s="80"/>
      <c r="I545" s="80"/>
      <c r="J545" s="80"/>
      <c r="K545" s="80"/>
      <c r="L545" s="80"/>
      <c r="M545" s="80"/>
      <c r="N545" s="80"/>
      <c r="O545" s="80"/>
      <c r="P545" s="80"/>
    </row>
    <row r="546" spans="3:16" x14ac:dyDescent="0.2">
      <c r="C546" s="85"/>
      <c r="D546" s="80"/>
      <c r="E546" s="80"/>
      <c r="F546" s="80"/>
      <c r="G546" s="80"/>
      <c r="H546" s="80"/>
      <c r="I546" s="80"/>
      <c r="J546" s="80"/>
      <c r="K546" s="80"/>
      <c r="L546" s="80"/>
      <c r="M546" s="80"/>
      <c r="N546" s="80"/>
      <c r="O546" s="80"/>
      <c r="P546" s="80"/>
    </row>
    <row r="547" spans="3:16" x14ac:dyDescent="0.2">
      <c r="C547" s="85"/>
      <c r="D547" s="80"/>
      <c r="E547" s="80"/>
      <c r="F547" s="80"/>
      <c r="G547" s="80"/>
      <c r="H547" s="80"/>
      <c r="I547" s="80"/>
      <c r="J547" s="80"/>
      <c r="K547" s="80"/>
      <c r="L547" s="80"/>
      <c r="M547" s="80"/>
      <c r="N547" s="80"/>
      <c r="O547" s="80"/>
      <c r="P547" s="80"/>
    </row>
    <row r="548" spans="3:16" x14ac:dyDescent="0.2">
      <c r="C548" s="85"/>
      <c r="D548" s="80"/>
      <c r="E548" s="80"/>
      <c r="F548" s="80"/>
      <c r="G548" s="80"/>
      <c r="H548" s="80"/>
      <c r="I548" s="80"/>
      <c r="J548" s="80"/>
      <c r="K548" s="80"/>
      <c r="L548" s="80"/>
      <c r="M548" s="80"/>
      <c r="N548" s="80"/>
      <c r="O548" s="80"/>
      <c r="P548" s="80"/>
    </row>
    <row r="549" spans="3:16" x14ac:dyDescent="0.2">
      <c r="C549" s="85"/>
      <c r="D549" s="80"/>
      <c r="E549" s="80"/>
      <c r="F549" s="80"/>
      <c r="G549" s="80"/>
      <c r="H549" s="80"/>
      <c r="I549" s="80"/>
      <c r="J549" s="80"/>
      <c r="K549" s="80"/>
      <c r="L549" s="80"/>
      <c r="M549" s="80"/>
      <c r="N549" s="80"/>
      <c r="O549" s="80"/>
      <c r="P549" s="80"/>
    </row>
    <row r="550" spans="3:16" x14ac:dyDescent="0.2">
      <c r="C550" s="85"/>
      <c r="D550" s="80"/>
      <c r="E550" s="80"/>
      <c r="F550" s="80"/>
      <c r="G550" s="80"/>
      <c r="H550" s="80"/>
      <c r="I550" s="80"/>
      <c r="J550" s="80"/>
      <c r="K550" s="80"/>
      <c r="L550" s="80"/>
      <c r="M550" s="80"/>
      <c r="N550" s="80"/>
      <c r="O550" s="80"/>
      <c r="P550" s="80"/>
    </row>
    <row r="551" spans="3:16" x14ac:dyDescent="0.2">
      <c r="C551" s="85"/>
      <c r="D551" s="80"/>
      <c r="E551" s="80"/>
      <c r="F551" s="80"/>
      <c r="G551" s="80"/>
      <c r="H551" s="80"/>
      <c r="I551" s="80"/>
      <c r="J551" s="80"/>
      <c r="K551" s="80"/>
      <c r="L551" s="80"/>
      <c r="M551" s="80"/>
      <c r="N551" s="80"/>
      <c r="O551" s="80"/>
      <c r="P551" s="80"/>
    </row>
    <row r="552" spans="3:16" x14ac:dyDescent="0.2">
      <c r="C552" s="85"/>
      <c r="D552" s="80"/>
      <c r="E552" s="80"/>
      <c r="F552" s="80"/>
      <c r="G552" s="80"/>
      <c r="H552" s="80"/>
      <c r="I552" s="80"/>
      <c r="J552" s="80"/>
      <c r="K552" s="80"/>
      <c r="L552" s="80"/>
      <c r="M552" s="80"/>
      <c r="N552" s="80"/>
      <c r="O552" s="80"/>
      <c r="P552" s="80"/>
    </row>
    <row r="553" spans="3:16" x14ac:dyDescent="0.2">
      <c r="C553" s="85"/>
      <c r="D553" s="80"/>
      <c r="E553" s="80"/>
      <c r="F553" s="80"/>
      <c r="G553" s="80"/>
      <c r="H553" s="80"/>
      <c r="I553" s="80"/>
      <c r="J553" s="80"/>
      <c r="K553" s="80"/>
      <c r="L553" s="80"/>
      <c r="M553" s="80"/>
      <c r="N553" s="80"/>
      <c r="O553" s="80"/>
      <c r="P553" s="80"/>
    </row>
    <row r="554" spans="3:16" x14ac:dyDescent="0.2">
      <c r="C554" s="85"/>
      <c r="D554" s="80"/>
      <c r="E554" s="80"/>
      <c r="F554" s="80"/>
      <c r="G554" s="80"/>
      <c r="H554" s="80"/>
      <c r="I554" s="80"/>
      <c r="J554" s="80"/>
      <c r="K554" s="80"/>
      <c r="L554" s="80"/>
      <c r="M554" s="80"/>
      <c r="N554" s="80"/>
      <c r="O554" s="80"/>
      <c r="P554" s="80"/>
    </row>
    <row r="555" spans="3:16" x14ac:dyDescent="0.2">
      <c r="C555" s="85"/>
      <c r="D555" s="80"/>
      <c r="E555" s="80"/>
      <c r="F555" s="80"/>
      <c r="G555" s="80"/>
      <c r="H555" s="80"/>
      <c r="I555" s="80"/>
      <c r="J555" s="80"/>
      <c r="K555" s="80"/>
      <c r="L555" s="80"/>
      <c r="M555" s="80"/>
      <c r="N555" s="80"/>
      <c r="O555" s="80"/>
      <c r="P555" s="80"/>
    </row>
    <row r="556" spans="3:16" x14ac:dyDescent="0.2">
      <c r="C556" s="85"/>
      <c r="D556" s="80"/>
      <c r="E556" s="80"/>
      <c r="F556" s="80"/>
      <c r="G556" s="80"/>
      <c r="H556" s="80"/>
      <c r="I556" s="80"/>
      <c r="J556" s="80"/>
      <c r="K556" s="80"/>
      <c r="L556" s="80"/>
      <c r="M556" s="80"/>
      <c r="N556" s="80"/>
      <c r="O556" s="80"/>
      <c r="P556" s="80"/>
    </row>
    <row r="557" spans="3:16" x14ac:dyDescent="0.2">
      <c r="C557" s="85"/>
      <c r="D557" s="80"/>
      <c r="E557" s="80"/>
      <c r="F557" s="80"/>
      <c r="G557" s="80"/>
      <c r="H557" s="80"/>
      <c r="I557" s="80"/>
      <c r="J557" s="80"/>
      <c r="K557" s="80"/>
      <c r="L557" s="80"/>
      <c r="M557" s="80"/>
      <c r="N557" s="80"/>
      <c r="O557" s="80"/>
      <c r="P557" s="80"/>
    </row>
    <row r="558" spans="3:16" x14ac:dyDescent="0.2">
      <c r="C558" s="85"/>
      <c r="D558" s="80"/>
      <c r="E558" s="80"/>
      <c r="F558" s="80"/>
      <c r="G558" s="80"/>
      <c r="H558" s="80"/>
      <c r="I558" s="80"/>
      <c r="J558" s="80"/>
      <c r="K558" s="80"/>
      <c r="L558" s="80"/>
      <c r="M558" s="80"/>
      <c r="N558" s="80"/>
      <c r="O558" s="80"/>
      <c r="P558" s="80"/>
    </row>
    <row r="559" spans="3:16" x14ac:dyDescent="0.2">
      <c r="C559" s="85"/>
      <c r="D559" s="80"/>
      <c r="E559" s="80"/>
      <c r="F559" s="80"/>
      <c r="G559" s="80"/>
      <c r="H559" s="80"/>
      <c r="I559" s="80"/>
      <c r="J559" s="80"/>
      <c r="K559" s="80"/>
      <c r="L559" s="80"/>
      <c r="M559" s="80"/>
      <c r="N559" s="80"/>
      <c r="O559" s="80"/>
      <c r="P559" s="80"/>
    </row>
    <row r="560" spans="3:16" x14ac:dyDescent="0.2">
      <c r="C560" s="85"/>
      <c r="D560" s="80"/>
      <c r="E560" s="80"/>
      <c r="F560" s="80"/>
      <c r="G560" s="80"/>
      <c r="H560" s="80"/>
      <c r="I560" s="80"/>
      <c r="J560" s="80"/>
      <c r="K560" s="80"/>
      <c r="L560" s="80"/>
      <c r="M560" s="80"/>
      <c r="N560" s="80"/>
      <c r="O560" s="80"/>
      <c r="P560" s="80"/>
    </row>
    <row r="561" spans="3:16" x14ac:dyDescent="0.2">
      <c r="C561" s="85"/>
      <c r="D561" s="80"/>
      <c r="E561" s="80"/>
      <c r="F561" s="80"/>
      <c r="G561" s="80"/>
      <c r="H561" s="80"/>
      <c r="I561" s="80"/>
      <c r="J561" s="80"/>
      <c r="K561" s="80"/>
      <c r="L561" s="80"/>
      <c r="M561" s="80"/>
      <c r="N561" s="80"/>
      <c r="O561" s="80"/>
      <c r="P561" s="80"/>
    </row>
    <row r="562" spans="3:16" x14ac:dyDescent="0.2">
      <c r="C562" s="85"/>
      <c r="D562" s="80"/>
      <c r="E562" s="80"/>
      <c r="F562" s="80"/>
      <c r="G562" s="80"/>
      <c r="H562" s="80"/>
      <c r="I562" s="80"/>
      <c r="J562" s="80"/>
      <c r="K562" s="80"/>
      <c r="L562" s="80"/>
      <c r="M562" s="80"/>
      <c r="N562" s="80"/>
      <c r="O562" s="80"/>
      <c r="P562" s="80"/>
    </row>
    <row r="563" spans="3:16" x14ac:dyDescent="0.2">
      <c r="C563" s="85"/>
      <c r="D563" s="80"/>
      <c r="E563" s="80"/>
      <c r="F563" s="80"/>
      <c r="G563" s="80"/>
      <c r="H563" s="80"/>
      <c r="I563" s="80"/>
      <c r="J563" s="80"/>
      <c r="K563" s="80"/>
      <c r="L563" s="80"/>
      <c r="M563" s="80"/>
      <c r="N563" s="80"/>
      <c r="O563" s="80"/>
      <c r="P563" s="80"/>
    </row>
    <row r="564" spans="3:16" x14ac:dyDescent="0.2">
      <c r="C564" s="85"/>
      <c r="D564" s="80"/>
      <c r="E564" s="80"/>
      <c r="F564" s="80"/>
      <c r="G564" s="80"/>
      <c r="H564" s="80"/>
      <c r="I564" s="80"/>
      <c r="J564" s="80"/>
      <c r="K564" s="80"/>
      <c r="L564" s="80"/>
      <c r="M564" s="80"/>
      <c r="N564" s="80"/>
      <c r="O564" s="80"/>
      <c r="P564" s="80"/>
    </row>
    <row r="565" spans="3:16" x14ac:dyDescent="0.2">
      <c r="C565" s="85"/>
      <c r="D565" s="80"/>
      <c r="E565" s="80"/>
      <c r="F565" s="80"/>
      <c r="G565" s="80"/>
      <c r="H565" s="80"/>
      <c r="I565" s="80"/>
      <c r="J565" s="80"/>
      <c r="K565" s="80"/>
      <c r="L565" s="80"/>
      <c r="M565" s="80"/>
      <c r="N565" s="80"/>
      <c r="O565" s="80"/>
      <c r="P565" s="80"/>
    </row>
    <row r="566" spans="3:16" x14ac:dyDescent="0.2">
      <c r="C566" s="85"/>
      <c r="D566" s="80"/>
      <c r="E566" s="80"/>
      <c r="F566" s="80"/>
      <c r="G566" s="80"/>
      <c r="H566" s="80"/>
      <c r="I566" s="80"/>
      <c r="J566" s="80"/>
      <c r="K566" s="80"/>
      <c r="L566" s="80"/>
      <c r="M566" s="80"/>
      <c r="N566" s="80"/>
      <c r="O566" s="80"/>
      <c r="P566" s="80"/>
    </row>
    <row r="567" spans="3:16" x14ac:dyDescent="0.2">
      <c r="C567" s="85"/>
      <c r="D567" s="80"/>
      <c r="E567" s="80"/>
      <c r="F567" s="80"/>
      <c r="G567" s="80"/>
      <c r="H567" s="80"/>
      <c r="I567" s="80"/>
      <c r="J567" s="80"/>
      <c r="K567" s="80"/>
      <c r="L567" s="80"/>
      <c r="M567" s="80"/>
      <c r="N567" s="80"/>
      <c r="O567" s="80"/>
      <c r="P567" s="80"/>
    </row>
    <row r="568" spans="3:16" x14ac:dyDescent="0.2">
      <c r="C568" s="85"/>
      <c r="D568" s="80"/>
      <c r="E568" s="80"/>
      <c r="F568" s="80"/>
      <c r="G568" s="80"/>
      <c r="H568" s="80"/>
      <c r="I568" s="80"/>
      <c r="J568" s="80"/>
      <c r="K568" s="80"/>
      <c r="L568" s="80"/>
      <c r="M568" s="80"/>
      <c r="N568" s="80"/>
      <c r="O568" s="80"/>
      <c r="P568" s="80"/>
    </row>
    <row r="569" spans="3:16" x14ac:dyDescent="0.2">
      <c r="C569" s="85"/>
      <c r="D569" s="80"/>
      <c r="E569" s="80"/>
      <c r="F569" s="80"/>
      <c r="G569" s="80"/>
      <c r="H569" s="80"/>
      <c r="I569" s="80"/>
      <c r="J569" s="80"/>
      <c r="K569" s="80"/>
      <c r="L569" s="80"/>
      <c r="M569" s="80"/>
      <c r="N569" s="80"/>
      <c r="O569" s="80"/>
      <c r="P569" s="80"/>
    </row>
    <row r="570" spans="3:16" x14ac:dyDescent="0.2">
      <c r="C570" s="85"/>
      <c r="D570" s="80"/>
      <c r="E570" s="80"/>
      <c r="F570" s="80"/>
      <c r="G570" s="80"/>
      <c r="H570" s="80"/>
      <c r="I570" s="80"/>
      <c r="J570" s="80"/>
      <c r="K570" s="80"/>
      <c r="L570" s="80"/>
      <c r="M570" s="80"/>
      <c r="N570" s="80"/>
      <c r="O570" s="80"/>
      <c r="P570" s="80"/>
    </row>
    <row r="571" spans="3:16" x14ac:dyDescent="0.2">
      <c r="C571" s="85"/>
      <c r="D571" s="80"/>
      <c r="E571" s="80"/>
      <c r="F571" s="80"/>
      <c r="G571" s="80"/>
      <c r="H571" s="80"/>
      <c r="I571" s="80"/>
      <c r="J571" s="80"/>
      <c r="K571" s="80"/>
      <c r="L571" s="80"/>
      <c r="M571" s="80"/>
      <c r="N571" s="80"/>
      <c r="O571" s="80"/>
      <c r="P571" s="80"/>
    </row>
    <row r="572" spans="3:16" x14ac:dyDescent="0.2">
      <c r="C572" s="85"/>
      <c r="D572" s="80"/>
      <c r="E572" s="80"/>
      <c r="F572" s="80"/>
      <c r="G572" s="80"/>
      <c r="H572" s="80"/>
      <c r="I572" s="80"/>
      <c r="J572" s="80"/>
      <c r="K572" s="80"/>
      <c r="L572" s="80"/>
      <c r="M572" s="80"/>
      <c r="N572" s="80"/>
      <c r="O572" s="80"/>
      <c r="P572" s="80"/>
    </row>
    <row r="573" spans="3:16" x14ac:dyDescent="0.2">
      <c r="C573" s="85"/>
      <c r="D573" s="80"/>
      <c r="E573" s="80"/>
      <c r="F573" s="80"/>
      <c r="G573" s="80"/>
      <c r="H573" s="80"/>
      <c r="I573" s="80"/>
      <c r="J573" s="80"/>
      <c r="K573" s="80"/>
      <c r="L573" s="80"/>
      <c r="M573" s="80"/>
      <c r="N573" s="80"/>
      <c r="O573" s="80"/>
      <c r="P573" s="80"/>
    </row>
    <row r="574" spans="3:16" x14ac:dyDescent="0.2">
      <c r="C574" s="85"/>
      <c r="D574" s="80"/>
      <c r="E574" s="80"/>
      <c r="F574" s="80"/>
      <c r="G574" s="80"/>
      <c r="H574" s="80"/>
      <c r="I574" s="80"/>
      <c r="J574" s="80"/>
      <c r="K574" s="80"/>
      <c r="L574" s="80"/>
      <c r="M574" s="80"/>
      <c r="N574" s="80"/>
      <c r="O574" s="80"/>
      <c r="P574" s="80"/>
    </row>
    <row r="575" spans="3:16" x14ac:dyDescent="0.2">
      <c r="C575" s="85"/>
      <c r="D575" s="80"/>
      <c r="E575" s="80"/>
      <c r="F575" s="80"/>
      <c r="G575" s="80"/>
      <c r="H575" s="80"/>
      <c r="I575" s="80"/>
      <c r="J575" s="80"/>
      <c r="K575" s="80"/>
      <c r="L575" s="80"/>
      <c r="M575" s="80"/>
      <c r="N575" s="80"/>
      <c r="O575" s="80"/>
      <c r="P575" s="80"/>
    </row>
    <row r="576" spans="3:16" x14ac:dyDescent="0.2">
      <c r="C576" s="85"/>
      <c r="D576" s="80"/>
      <c r="E576" s="80"/>
      <c r="F576" s="80"/>
      <c r="G576" s="80"/>
      <c r="H576" s="80"/>
      <c r="I576" s="80"/>
      <c r="J576" s="80"/>
      <c r="K576" s="80"/>
      <c r="L576" s="80"/>
      <c r="M576" s="80"/>
      <c r="N576" s="80"/>
      <c r="O576" s="80"/>
      <c r="P576" s="80"/>
    </row>
    <row r="577" spans="3:16" x14ac:dyDescent="0.2">
      <c r="C577" s="85"/>
      <c r="D577" s="80"/>
      <c r="E577" s="80"/>
      <c r="F577" s="80"/>
      <c r="G577" s="80"/>
      <c r="H577" s="80"/>
      <c r="I577" s="80"/>
      <c r="J577" s="80"/>
      <c r="K577" s="80"/>
      <c r="L577" s="80"/>
      <c r="M577" s="80"/>
      <c r="N577" s="80"/>
      <c r="O577" s="80"/>
      <c r="P577" s="80"/>
    </row>
    <row r="578" spans="3:16" x14ac:dyDescent="0.2">
      <c r="C578" s="85"/>
      <c r="D578" s="80"/>
      <c r="E578" s="80"/>
      <c r="F578" s="80"/>
      <c r="G578" s="80"/>
      <c r="H578" s="80"/>
      <c r="I578" s="80"/>
      <c r="J578" s="80"/>
      <c r="K578" s="80"/>
      <c r="L578" s="80"/>
      <c r="M578" s="80"/>
      <c r="N578" s="80"/>
      <c r="O578" s="80"/>
      <c r="P578" s="80"/>
    </row>
    <row r="579" spans="3:16" x14ac:dyDescent="0.2">
      <c r="C579" s="85"/>
      <c r="D579" s="80"/>
      <c r="E579" s="80"/>
      <c r="F579" s="80"/>
      <c r="G579" s="80"/>
      <c r="H579" s="80"/>
      <c r="I579" s="80"/>
      <c r="J579" s="80"/>
      <c r="K579" s="80"/>
      <c r="L579" s="80"/>
      <c r="M579" s="80"/>
      <c r="N579" s="80"/>
      <c r="O579" s="80"/>
      <c r="P579" s="80"/>
    </row>
    <row r="580" spans="3:16" x14ac:dyDescent="0.2">
      <c r="C580" s="85"/>
      <c r="D580" s="80"/>
      <c r="E580" s="80"/>
      <c r="F580" s="80"/>
      <c r="G580" s="80"/>
      <c r="H580" s="80"/>
      <c r="I580" s="80"/>
      <c r="J580" s="80"/>
      <c r="K580" s="80"/>
      <c r="L580" s="80"/>
      <c r="M580" s="80"/>
      <c r="N580" s="80"/>
      <c r="O580" s="80"/>
      <c r="P580" s="80"/>
    </row>
    <row r="581" spans="3:16" x14ac:dyDescent="0.2">
      <c r="C581" s="85"/>
      <c r="D581" s="80"/>
      <c r="E581" s="80"/>
      <c r="F581" s="80"/>
      <c r="G581" s="80"/>
      <c r="H581" s="80"/>
      <c r="I581" s="80"/>
      <c r="J581" s="80"/>
      <c r="K581" s="80"/>
      <c r="L581" s="80"/>
      <c r="M581" s="80"/>
      <c r="N581" s="80"/>
      <c r="O581" s="80"/>
      <c r="P581" s="80"/>
    </row>
    <row r="582" spans="3:16" x14ac:dyDescent="0.2">
      <c r="C582" s="85"/>
      <c r="D582" s="80"/>
      <c r="E582" s="80"/>
      <c r="F582" s="80"/>
      <c r="G582" s="80"/>
      <c r="H582" s="80"/>
      <c r="I582" s="80"/>
      <c r="J582" s="80"/>
      <c r="K582" s="80"/>
      <c r="L582" s="80"/>
      <c r="M582" s="80"/>
      <c r="N582" s="80"/>
      <c r="O582" s="80"/>
      <c r="P582" s="80"/>
    </row>
    <row r="583" spans="3:16" x14ac:dyDescent="0.2">
      <c r="C583" s="85"/>
      <c r="D583" s="80"/>
      <c r="E583" s="80"/>
      <c r="F583" s="80"/>
      <c r="G583" s="80"/>
      <c r="H583" s="80"/>
      <c r="I583" s="80"/>
      <c r="J583" s="80"/>
      <c r="K583" s="80"/>
      <c r="L583" s="80"/>
      <c r="M583" s="80"/>
      <c r="N583" s="80"/>
      <c r="O583" s="80"/>
      <c r="P583" s="80"/>
    </row>
    <row r="584" spans="3:16" x14ac:dyDescent="0.2">
      <c r="C584" s="85"/>
      <c r="D584" s="80"/>
      <c r="E584" s="80"/>
      <c r="F584" s="80"/>
      <c r="G584" s="80"/>
      <c r="H584" s="80"/>
      <c r="I584" s="80"/>
      <c r="J584" s="80"/>
      <c r="K584" s="80"/>
      <c r="L584" s="80"/>
      <c r="M584" s="80"/>
      <c r="N584" s="80"/>
      <c r="O584" s="80"/>
      <c r="P584" s="80"/>
    </row>
    <row r="585" spans="3:16" x14ac:dyDescent="0.2">
      <c r="C585" s="85"/>
      <c r="D585" s="80"/>
      <c r="E585" s="80"/>
      <c r="F585" s="80"/>
      <c r="G585" s="80"/>
      <c r="H585" s="80"/>
      <c r="I585" s="80"/>
      <c r="J585" s="80"/>
      <c r="K585" s="80"/>
      <c r="L585" s="80"/>
      <c r="M585" s="80"/>
      <c r="N585" s="80"/>
      <c r="O585" s="80"/>
      <c r="P585" s="80"/>
    </row>
    <row r="586" spans="3:16" x14ac:dyDescent="0.2">
      <c r="C586" s="85"/>
      <c r="D586" s="80"/>
      <c r="E586" s="80"/>
      <c r="F586" s="80"/>
      <c r="G586" s="80"/>
      <c r="H586" s="80"/>
      <c r="I586" s="80"/>
      <c r="J586" s="80"/>
      <c r="K586" s="80"/>
      <c r="L586" s="80"/>
      <c r="M586" s="80"/>
      <c r="N586" s="80"/>
      <c r="O586" s="80"/>
      <c r="P586" s="80"/>
    </row>
    <row r="587" spans="3:16" x14ac:dyDescent="0.2">
      <c r="C587" s="85"/>
      <c r="D587" s="80"/>
      <c r="E587" s="80"/>
      <c r="F587" s="80"/>
      <c r="G587" s="80"/>
      <c r="H587" s="80"/>
      <c r="I587" s="80"/>
      <c r="J587" s="80"/>
      <c r="K587" s="80"/>
      <c r="L587" s="80"/>
      <c r="M587" s="80"/>
      <c r="N587" s="80"/>
      <c r="O587" s="80"/>
      <c r="P587" s="80"/>
    </row>
    <row r="588" spans="3:16" x14ac:dyDescent="0.2">
      <c r="C588" s="85"/>
      <c r="D588" s="80"/>
      <c r="E588" s="80"/>
      <c r="F588" s="80"/>
      <c r="G588" s="80"/>
      <c r="H588" s="80"/>
      <c r="I588" s="80"/>
      <c r="J588" s="80"/>
      <c r="K588" s="80"/>
      <c r="L588" s="80"/>
      <c r="M588" s="80"/>
      <c r="N588" s="80"/>
      <c r="O588" s="80"/>
      <c r="P588" s="80"/>
    </row>
    <row r="589" spans="3:16" x14ac:dyDescent="0.2">
      <c r="C589" s="85"/>
      <c r="D589" s="80"/>
      <c r="E589" s="80"/>
      <c r="F589" s="80"/>
      <c r="G589" s="80"/>
      <c r="H589" s="80"/>
      <c r="I589" s="80"/>
      <c r="J589" s="80"/>
      <c r="K589" s="80"/>
      <c r="L589" s="80"/>
      <c r="M589" s="80"/>
      <c r="N589" s="80"/>
      <c r="O589" s="80"/>
      <c r="P589" s="80"/>
    </row>
    <row r="590" spans="3:16" x14ac:dyDescent="0.2">
      <c r="C590" s="85"/>
      <c r="D590" s="80"/>
      <c r="E590" s="80"/>
      <c r="F590" s="80"/>
      <c r="G590" s="80"/>
      <c r="H590" s="80"/>
      <c r="I590" s="80"/>
      <c r="J590" s="80"/>
      <c r="K590" s="80"/>
      <c r="L590" s="80"/>
      <c r="M590" s="80"/>
      <c r="N590" s="80"/>
      <c r="O590" s="80"/>
      <c r="P590" s="80"/>
    </row>
    <row r="591" spans="3:16" x14ac:dyDescent="0.2">
      <c r="C591" s="85"/>
      <c r="D591" s="80"/>
      <c r="E591" s="80"/>
      <c r="F591" s="80"/>
      <c r="G591" s="80"/>
      <c r="H591" s="80"/>
      <c r="I591" s="80"/>
      <c r="J591" s="80"/>
      <c r="K591" s="80"/>
      <c r="L591" s="80"/>
      <c r="M591" s="80"/>
      <c r="N591" s="80"/>
      <c r="O591" s="80"/>
      <c r="P591" s="80"/>
    </row>
    <row r="592" spans="3:16" x14ac:dyDescent="0.2">
      <c r="C592" s="85"/>
      <c r="D592" s="80"/>
      <c r="E592" s="80"/>
      <c r="F592" s="80"/>
      <c r="G592" s="80"/>
      <c r="H592" s="80"/>
      <c r="I592" s="80"/>
      <c r="J592" s="80"/>
      <c r="K592" s="80"/>
      <c r="L592" s="80"/>
      <c r="M592" s="80"/>
      <c r="N592" s="80"/>
      <c r="O592" s="80"/>
      <c r="P592" s="80"/>
    </row>
    <row r="593" spans="3:16" x14ac:dyDescent="0.2">
      <c r="C593" s="85"/>
      <c r="D593" s="80"/>
      <c r="E593" s="80"/>
      <c r="F593" s="80"/>
      <c r="G593" s="80"/>
      <c r="H593" s="80"/>
      <c r="I593" s="80"/>
      <c r="J593" s="80"/>
      <c r="K593" s="80"/>
      <c r="L593" s="80"/>
      <c r="M593" s="80"/>
      <c r="N593" s="80"/>
      <c r="O593" s="80"/>
      <c r="P593" s="80"/>
    </row>
    <row r="594" spans="3:16" x14ac:dyDescent="0.2">
      <c r="C594" s="85"/>
      <c r="D594" s="80"/>
      <c r="E594" s="80"/>
      <c r="F594" s="80"/>
      <c r="G594" s="80"/>
      <c r="H594" s="80"/>
      <c r="I594" s="80"/>
      <c r="J594" s="80"/>
      <c r="K594" s="80"/>
      <c r="L594" s="80"/>
      <c r="M594" s="80"/>
      <c r="N594" s="80"/>
      <c r="O594" s="80"/>
      <c r="P594" s="80"/>
    </row>
    <row r="595" spans="3:16" x14ac:dyDescent="0.2">
      <c r="C595" s="85"/>
      <c r="D595" s="80"/>
      <c r="E595" s="80"/>
      <c r="F595" s="80"/>
      <c r="G595" s="80"/>
      <c r="H595" s="80"/>
      <c r="I595" s="80"/>
      <c r="J595" s="80"/>
      <c r="K595" s="80"/>
      <c r="L595" s="80"/>
      <c r="M595" s="80"/>
      <c r="N595" s="80"/>
      <c r="O595" s="80"/>
      <c r="P595" s="80"/>
    </row>
    <row r="596" spans="3:16" x14ac:dyDescent="0.2">
      <c r="C596" s="85"/>
      <c r="D596" s="80"/>
      <c r="E596" s="80"/>
      <c r="F596" s="80"/>
      <c r="G596" s="80"/>
      <c r="H596" s="80"/>
      <c r="I596" s="80"/>
      <c r="J596" s="80"/>
      <c r="K596" s="80"/>
      <c r="L596" s="80"/>
      <c r="M596" s="80"/>
      <c r="N596" s="80"/>
      <c r="O596" s="80"/>
      <c r="P596" s="80"/>
    </row>
    <row r="597" spans="3:16" x14ac:dyDescent="0.2">
      <c r="C597" s="85"/>
      <c r="D597" s="80"/>
      <c r="E597" s="80"/>
      <c r="F597" s="80"/>
      <c r="G597" s="80"/>
      <c r="H597" s="80"/>
      <c r="I597" s="80"/>
      <c r="J597" s="80"/>
      <c r="K597" s="80"/>
      <c r="L597" s="80"/>
      <c r="M597" s="80"/>
      <c r="N597" s="80"/>
      <c r="O597" s="80"/>
      <c r="P597" s="80"/>
    </row>
    <row r="598" spans="3:16" x14ac:dyDescent="0.2">
      <c r="C598" s="85"/>
      <c r="D598" s="80"/>
      <c r="E598" s="80"/>
      <c r="F598" s="80"/>
      <c r="G598" s="80"/>
      <c r="H598" s="80"/>
      <c r="I598" s="80"/>
      <c r="J598" s="80"/>
      <c r="K598" s="80"/>
      <c r="L598" s="80"/>
      <c r="M598" s="80"/>
      <c r="N598" s="80"/>
      <c r="O598" s="80"/>
      <c r="P598" s="80"/>
    </row>
    <row r="599" spans="3:16" x14ac:dyDescent="0.2">
      <c r="C599" s="85"/>
      <c r="D599" s="80"/>
      <c r="E599" s="80"/>
      <c r="F599" s="80"/>
      <c r="G599" s="80"/>
      <c r="H599" s="80"/>
      <c r="I599" s="80"/>
      <c r="J599" s="80"/>
      <c r="K599" s="80"/>
      <c r="L599" s="80"/>
      <c r="M599" s="80"/>
      <c r="N599" s="80"/>
      <c r="O599" s="80"/>
      <c r="P599" s="80"/>
    </row>
    <row r="600" spans="3:16" x14ac:dyDescent="0.2">
      <c r="C600" s="85"/>
      <c r="D600" s="80"/>
      <c r="E600" s="80"/>
      <c r="F600" s="80"/>
      <c r="G600" s="80"/>
      <c r="H600" s="80"/>
      <c r="I600" s="80"/>
      <c r="J600" s="80"/>
      <c r="K600" s="80"/>
      <c r="L600" s="80"/>
      <c r="M600" s="80"/>
      <c r="N600" s="80"/>
      <c r="O600" s="80"/>
      <c r="P600" s="80"/>
    </row>
    <row r="601" spans="3:16" x14ac:dyDescent="0.2">
      <c r="C601" s="85"/>
      <c r="D601" s="80"/>
      <c r="E601" s="80"/>
      <c r="F601" s="80"/>
      <c r="G601" s="80"/>
      <c r="H601" s="80"/>
      <c r="I601" s="80"/>
      <c r="J601" s="80"/>
      <c r="K601" s="80"/>
      <c r="L601" s="80"/>
      <c r="M601" s="80"/>
      <c r="N601" s="80"/>
      <c r="O601" s="80"/>
      <c r="P601" s="80"/>
    </row>
    <row r="602" spans="3:16" x14ac:dyDescent="0.2">
      <c r="C602" s="85"/>
      <c r="D602" s="80"/>
      <c r="E602" s="80"/>
      <c r="F602" s="80"/>
      <c r="G602" s="80"/>
      <c r="H602" s="80"/>
      <c r="I602" s="80"/>
      <c r="J602" s="80"/>
      <c r="K602" s="80"/>
      <c r="L602" s="80"/>
      <c r="M602" s="80"/>
      <c r="N602" s="80"/>
      <c r="O602" s="80"/>
      <c r="P602" s="80"/>
    </row>
    <row r="603" spans="3:16" x14ac:dyDescent="0.2">
      <c r="C603" s="85"/>
      <c r="D603" s="80"/>
      <c r="E603" s="80"/>
      <c r="F603" s="80"/>
      <c r="G603" s="80"/>
      <c r="H603" s="80"/>
      <c r="I603" s="80"/>
      <c r="J603" s="80"/>
      <c r="K603" s="80"/>
      <c r="L603" s="80"/>
      <c r="M603" s="80"/>
      <c r="N603" s="80"/>
      <c r="O603" s="80"/>
      <c r="P603" s="80"/>
    </row>
    <row r="604" spans="3:16" x14ac:dyDescent="0.2">
      <c r="C604" s="85"/>
      <c r="D604" s="80"/>
      <c r="E604" s="80"/>
      <c r="F604" s="80"/>
      <c r="G604" s="80"/>
      <c r="H604" s="80"/>
      <c r="I604" s="80"/>
      <c r="J604" s="80"/>
      <c r="K604" s="80"/>
      <c r="L604" s="80"/>
      <c r="M604" s="80"/>
      <c r="N604" s="80"/>
      <c r="O604" s="80"/>
      <c r="P604" s="80"/>
    </row>
    <row r="605" spans="3:16" x14ac:dyDescent="0.2">
      <c r="C605" s="85"/>
      <c r="D605" s="80"/>
      <c r="E605" s="80"/>
      <c r="F605" s="80"/>
      <c r="G605" s="80"/>
      <c r="H605" s="80"/>
      <c r="I605" s="80"/>
      <c r="J605" s="80"/>
      <c r="K605" s="80"/>
      <c r="L605" s="80"/>
      <c r="M605" s="80"/>
      <c r="N605" s="80"/>
      <c r="O605" s="80"/>
      <c r="P605" s="80"/>
    </row>
    <row r="606" spans="3:16" x14ac:dyDescent="0.2">
      <c r="C606" s="85"/>
      <c r="D606" s="80"/>
      <c r="E606" s="80"/>
      <c r="F606" s="80"/>
      <c r="G606" s="80"/>
      <c r="H606" s="80"/>
      <c r="I606" s="80"/>
      <c r="J606" s="80"/>
      <c r="K606" s="80"/>
      <c r="L606" s="80"/>
      <c r="M606" s="80"/>
      <c r="N606" s="80"/>
      <c r="O606" s="80"/>
      <c r="P606" s="80"/>
    </row>
    <row r="607" spans="3:16" x14ac:dyDescent="0.2">
      <c r="C607" s="85"/>
      <c r="D607" s="80"/>
      <c r="E607" s="80"/>
      <c r="F607" s="80"/>
      <c r="G607" s="80"/>
      <c r="H607" s="80"/>
      <c r="I607" s="80"/>
      <c r="J607" s="80"/>
      <c r="K607" s="80"/>
      <c r="L607" s="80"/>
      <c r="M607" s="80"/>
      <c r="N607" s="80"/>
      <c r="O607" s="80"/>
      <c r="P607" s="80"/>
    </row>
    <row r="608" spans="3:16" x14ac:dyDescent="0.2">
      <c r="C608" s="85"/>
      <c r="D608" s="80"/>
      <c r="E608" s="80"/>
      <c r="F608" s="80"/>
      <c r="G608" s="80"/>
      <c r="H608" s="80"/>
      <c r="I608" s="80"/>
      <c r="J608" s="80"/>
      <c r="K608" s="80"/>
      <c r="L608" s="80"/>
      <c r="M608" s="80"/>
      <c r="N608" s="80"/>
      <c r="O608" s="80"/>
      <c r="P608" s="80"/>
    </row>
    <row r="609" spans="3:16" x14ac:dyDescent="0.2">
      <c r="C609" s="85"/>
      <c r="D609" s="80"/>
      <c r="E609" s="80"/>
      <c r="F609" s="80"/>
      <c r="G609" s="80"/>
      <c r="H609" s="80"/>
      <c r="I609" s="80"/>
      <c r="J609" s="80"/>
      <c r="K609" s="80"/>
      <c r="L609" s="80"/>
      <c r="M609" s="80"/>
      <c r="N609" s="80"/>
      <c r="O609" s="80"/>
      <c r="P609" s="80"/>
    </row>
    <row r="610" spans="3:16" x14ac:dyDescent="0.2">
      <c r="C610" s="85"/>
      <c r="D610" s="80"/>
      <c r="E610" s="80"/>
      <c r="F610" s="80"/>
      <c r="G610" s="80"/>
      <c r="H610" s="80"/>
      <c r="I610" s="80"/>
      <c r="J610" s="80"/>
      <c r="K610" s="80"/>
      <c r="L610" s="80"/>
      <c r="M610" s="80"/>
      <c r="N610" s="80"/>
      <c r="O610" s="80"/>
      <c r="P610" s="80"/>
    </row>
    <row r="611" spans="3:16" x14ac:dyDescent="0.2">
      <c r="C611" s="85"/>
      <c r="D611" s="80"/>
      <c r="E611" s="80"/>
      <c r="F611" s="80"/>
      <c r="G611" s="80"/>
      <c r="H611" s="80"/>
      <c r="I611" s="80"/>
      <c r="J611" s="80"/>
      <c r="K611" s="80"/>
      <c r="L611" s="80"/>
      <c r="M611" s="80"/>
      <c r="N611" s="80"/>
      <c r="O611" s="80"/>
      <c r="P611" s="80"/>
    </row>
    <row r="612" spans="3:16" x14ac:dyDescent="0.2">
      <c r="C612" s="85"/>
      <c r="D612" s="80"/>
      <c r="E612" s="80"/>
      <c r="F612" s="80"/>
      <c r="G612" s="80"/>
      <c r="H612" s="80"/>
      <c r="I612" s="80"/>
      <c r="J612" s="80"/>
      <c r="K612" s="80"/>
      <c r="L612" s="80"/>
      <c r="M612" s="80"/>
      <c r="N612" s="80"/>
      <c r="O612" s="80"/>
      <c r="P612" s="80"/>
    </row>
    <row r="613" spans="3:16" x14ac:dyDescent="0.2">
      <c r="C613" s="85"/>
      <c r="D613" s="80"/>
      <c r="E613" s="80"/>
      <c r="F613" s="80"/>
      <c r="G613" s="80"/>
      <c r="H613" s="80"/>
      <c r="I613" s="80"/>
      <c r="J613" s="80"/>
      <c r="K613" s="80"/>
      <c r="L613" s="80"/>
      <c r="M613" s="80"/>
      <c r="N613" s="80"/>
      <c r="O613" s="80"/>
      <c r="P613" s="80"/>
    </row>
    <row r="614" spans="3:16" x14ac:dyDescent="0.2">
      <c r="C614" s="85"/>
      <c r="D614" s="80"/>
      <c r="E614" s="80"/>
      <c r="F614" s="80"/>
      <c r="G614" s="80"/>
      <c r="H614" s="80"/>
      <c r="I614" s="80"/>
      <c r="J614" s="80"/>
      <c r="K614" s="80"/>
      <c r="L614" s="80"/>
      <c r="M614" s="80"/>
      <c r="N614" s="80"/>
      <c r="O614" s="80"/>
      <c r="P614" s="80"/>
    </row>
    <row r="615" spans="3:16" x14ac:dyDescent="0.2">
      <c r="C615" s="85"/>
      <c r="D615" s="80"/>
      <c r="E615" s="80"/>
      <c r="F615" s="80"/>
      <c r="G615" s="80"/>
      <c r="H615" s="80"/>
      <c r="I615" s="80"/>
      <c r="J615" s="80"/>
      <c r="K615" s="80"/>
      <c r="L615" s="80"/>
      <c r="M615" s="80"/>
      <c r="N615" s="80"/>
      <c r="O615" s="80"/>
      <c r="P615" s="80"/>
    </row>
    <row r="616" spans="3:16" x14ac:dyDescent="0.2">
      <c r="C616" s="85"/>
      <c r="D616" s="80"/>
      <c r="E616" s="80"/>
      <c r="F616" s="80"/>
      <c r="G616" s="80"/>
      <c r="H616" s="80"/>
      <c r="I616" s="80"/>
      <c r="J616" s="80"/>
      <c r="K616" s="80"/>
      <c r="L616" s="80"/>
      <c r="M616" s="80"/>
      <c r="N616" s="80"/>
      <c r="O616" s="80"/>
      <c r="P616" s="80"/>
    </row>
    <row r="617" spans="3:16" x14ac:dyDescent="0.2">
      <c r="C617" s="85"/>
      <c r="D617" s="80"/>
      <c r="E617" s="80"/>
      <c r="F617" s="80"/>
      <c r="G617" s="80"/>
      <c r="H617" s="80"/>
      <c r="I617" s="80"/>
      <c r="J617" s="80"/>
      <c r="K617" s="80"/>
      <c r="L617" s="80"/>
      <c r="M617" s="80"/>
      <c r="N617" s="80"/>
      <c r="O617" s="80"/>
      <c r="P617" s="80"/>
    </row>
  </sheetData>
  <mergeCells count="113">
    <mergeCell ref="A1:Z1"/>
    <mergeCell ref="A3:A5"/>
    <mergeCell ref="B3:B5"/>
    <mergeCell ref="C3:P3"/>
    <mergeCell ref="Q3:Q5"/>
    <mergeCell ref="R3:Y3"/>
    <mergeCell ref="Z3:Z5"/>
    <mergeCell ref="C4:C5"/>
    <mergeCell ref="D4:I5"/>
    <mergeCell ref="J4:J5"/>
    <mergeCell ref="D6:I6"/>
    <mergeCell ref="K6:L6"/>
    <mergeCell ref="T6:U6"/>
    <mergeCell ref="A7:Z7"/>
    <mergeCell ref="A8:Z8"/>
    <mergeCell ref="K9:L9"/>
    <mergeCell ref="S4:S5"/>
    <mergeCell ref="T4:U4"/>
    <mergeCell ref="V4:V5"/>
    <mergeCell ref="W4:W5"/>
    <mergeCell ref="X4:X5"/>
    <mergeCell ref="Y4:Y5"/>
    <mergeCell ref="K4:L4"/>
    <mergeCell ref="M4:M5"/>
    <mergeCell ref="N4:N5"/>
    <mergeCell ref="O4:O5"/>
    <mergeCell ref="P4:P5"/>
    <mergeCell ref="R4:R5"/>
    <mergeCell ref="K16:L16"/>
    <mergeCell ref="K17:L17"/>
    <mergeCell ref="K18:L18"/>
    <mergeCell ref="K19:L19"/>
    <mergeCell ref="K20:L20"/>
    <mergeCell ref="K21:L21"/>
    <mergeCell ref="K10:L10"/>
    <mergeCell ref="K11:L11"/>
    <mergeCell ref="K12:L12"/>
    <mergeCell ref="K13:L13"/>
    <mergeCell ref="K14:L14"/>
    <mergeCell ref="K15:L15"/>
    <mergeCell ref="A26:Z26"/>
    <mergeCell ref="A27:Z27"/>
    <mergeCell ref="K28:L28"/>
    <mergeCell ref="K29:L29"/>
    <mergeCell ref="K30:L30"/>
    <mergeCell ref="K31:L31"/>
    <mergeCell ref="K22:L22"/>
    <mergeCell ref="D23:I23"/>
    <mergeCell ref="K23:L23"/>
    <mergeCell ref="D24:I24"/>
    <mergeCell ref="D25:I25"/>
    <mergeCell ref="K25:L25"/>
    <mergeCell ref="K38:L38"/>
    <mergeCell ref="K39:L39"/>
    <mergeCell ref="K40:L40"/>
    <mergeCell ref="K41:L41"/>
    <mergeCell ref="K42:L42"/>
    <mergeCell ref="K43:L43"/>
    <mergeCell ref="K32:L32"/>
    <mergeCell ref="K33:L33"/>
    <mergeCell ref="K34:L34"/>
    <mergeCell ref="K35:L35"/>
    <mergeCell ref="K36:L36"/>
    <mergeCell ref="K37:L37"/>
    <mergeCell ref="A48:Z48"/>
    <mergeCell ref="K49:L49"/>
    <mergeCell ref="K50:L50"/>
    <mergeCell ref="K51:L51"/>
    <mergeCell ref="K52:L52"/>
    <mergeCell ref="K53:L53"/>
    <mergeCell ref="D44:I44"/>
    <mergeCell ref="K44:L44"/>
    <mergeCell ref="D45:I45"/>
    <mergeCell ref="D46:I46"/>
    <mergeCell ref="K46:L46"/>
    <mergeCell ref="A47:Z47"/>
    <mergeCell ref="K60:L60"/>
    <mergeCell ref="K61:L61"/>
    <mergeCell ref="D62:I62"/>
    <mergeCell ref="K62:L62"/>
    <mergeCell ref="D63:I63"/>
    <mergeCell ref="D64:I64"/>
    <mergeCell ref="K64:L64"/>
    <mergeCell ref="K54:L54"/>
    <mergeCell ref="K55:L55"/>
    <mergeCell ref="K56:L56"/>
    <mergeCell ref="K57:L57"/>
    <mergeCell ref="K58:L58"/>
    <mergeCell ref="K59:L59"/>
    <mergeCell ref="K71:L71"/>
    <mergeCell ref="K72:L72"/>
    <mergeCell ref="K73:L73"/>
    <mergeCell ref="K74:L74"/>
    <mergeCell ref="K75:L75"/>
    <mergeCell ref="K76:L76"/>
    <mergeCell ref="A65:Z65"/>
    <mergeCell ref="A66:Z66"/>
    <mergeCell ref="K67:L67"/>
    <mergeCell ref="K68:L68"/>
    <mergeCell ref="K69:L69"/>
    <mergeCell ref="A70:Z70"/>
    <mergeCell ref="D83:I83"/>
    <mergeCell ref="K83:L83"/>
    <mergeCell ref="D84:I84"/>
    <mergeCell ref="D85:I85"/>
    <mergeCell ref="K85:L85"/>
    <mergeCell ref="B86:J87"/>
    <mergeCell ref="K77:L77"/>
    <mergeCell ref="K78:L78"/>
    <mergeCell ref="K79:L79"/>
    <mergeCell ref="K80:L80"/>
    <mergeCell ref="K81:L81"/>
    <mergeCell ref="K82:L82"/>
  </mergeCells>
  <pageMargins left="0.70866141732283472" right="0.51181102362204722" top="0.47244094488188981" bottom="0.70866141732283472" header="0.51181102362204722" footer="0.51181102362204722"/>
  <pageSetup paperSize="9" scale="38" fitToHeight="0" orientation="landscape" r:id="rId1"/>
  <headerFooter alignWithMargins="0"/>
  <rowBreaks count="3" manualBreakCount="3">
    <brk id="25" max="25" man="1"/>
    <brk id="46" max="25" man="1"/>
    <brk id="64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СМЭС</vt:lpstr>
      <vt:lpstr>СМЭС!Область_печати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Казбекова Айгерим</dc:creator>
  <cp:lastModifiedBy>Казбекова Айгерим</cp:lastModifiedBy>
  <dcterms:created xsi:type="dcterms:W3CDTF">2022-02-22T04:11:59Z</dcterms:created>
  <dcterms:modified xsi:type="dcterms:W3CDTF">2022-04-07T03:41:40Z</dcterms:modified>
</cp:coreProperties>
</file>