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" windowWidth="19140" windowHeight="6340"/>
  </bookViews>
  <sheets>
    <sheet name="ф.21" sheetId="1" r:id="rId1"/>
  </sheets>
  <definedNames>
    <definedName name="_xlnm.Print_Titles" localSheetId="0">ф.21!$8:$11</definedName>
    <definedName name="_xlnm.Print_Area" localSheetId="0">ф.21!$A$1:$Z$29</definedName>
  </definedNames>
  <calcPr calcId="145621"/>
</workbook>
</file>

<file path=xl/calcChain.xml><?xml version="1.0" encoding="utf-8"?>
<calcChain xmlns="http://schemas.openxmlformats.org/spreadsheetml/2006/main">
  <c r="N24" i="1" l="1"/>
  <c r="M23" i="1" l="1"/>
  <c r="M15" i="1"/>
  <c r="M22" i="1"/>
  <c r="M21" i="1"/>
  <c r="M20" i="1"/>
  <c r="M19" i="1"/>
  <c r="K12" i="1" l="1"/>
  <c r="M17" i="1" l="1"/>
  <c r="M14" i="1" l="1"/>
  <c r="M13" i="1"/>
  <c r="M25" i="1"/>
  <c r="J12" i="1" l="1"/>
  <c r="F14" i="1" l="1"/>
  <c r="I12" i="1"/>
  <c r="K26" i="1"/>
  <c r="K25" i="1" l="1"/>
  <c r="M18" i="1" l="1"/>
  <c r="K24" i="1" l="1"/>
  <c r="K14" i="1" l="1"/>
  <c r="K21" i="1" l="1"/>
  <c r="K22" i="1"/>
  <c r="K23" i="1"/>
  <c r="K20" i="1"/>
  <c r="K16" i="1" l="1"/>
  <c r="K15" i="1"/>
  <c r="O12" i="1"/>
  <c r="P12" i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B11" i="1"/>
  <c r="C11" i="1" s="1"/>
  <c r="D11" i="1" s="1"/>
  <c r="E11" i="1" s="1"/>
  <c r="F11" i="1" s="1"/>
  <c r="G11" i="1" s="1"/>
  <c r="K19" i="1" l="1"/>
  <c r="M16" i="1"/>
  <c r="K17" i="1"/>
  <c r="K18" i="1"/>
  <c r="K13" i="1"/>
  <c r="N12" i="1"/>
  <c r="M12" i="1"/>
</calcChain>
</file>

<file path=xl/sharedStrings.xml><?xml version="1.0" encoding="utf-8"?>
<sst xmlns="http://schemas.openxmlformats.org/spreadsheetml/2006/main" count="100" uniqueCount="81">
  <si>
    <t>Форма 21</t>
  </si>
  <si>
    <t>Приложения 1</t>
  </si>
  <si>
    <t>Правил формирования тарифов</t>
  </si>
  <si>
    <t>№ п/п</t>
  </si>
  <si>
    <t>Информация о плановых и фактических объемах предоставления регулируемых услуг</t>
  </si>
  <si>
    <t>Сумма инвестиционной программы (проекта), тыс. тенге</t>
  </si>
  <si>
    <t>Информация а фактических условиях и размерах финансирования инвестиционной прогаммы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</si>
  <si>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утверждёнными в инвестиционной программе (прокте)</t>
  </si>
  <si>
    <t>Разъяснение причин отклонения достигнутых фактических показателей от показателей в утверждённой инвестиционной программе</t>
  </si>
  <si>
    <t>Оценка повышения качества и надёжности предоставляемых регулируемых услуг</t>
  </si>
  <si>
    <t>наименование регулируемых услуг и обслуживаемая территория</t>
  </si>
  <si>
    <t>наименование мероприятий</t>
  </si>
  <si>
    <t>единица измерения</t>
  </si>
  <si>
    <t>кол-во в натуральных показателях</t>
  </si>
  <si>
    <t>собственные средства</t>
  </si>
  <si>
    <t>заёмные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</si>
  <si>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</si>
  <si>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утверждённой программы (проекта)</t>
  </si>
  <si>
    <t>Снижение потерь, %, по годам реализации в зависимости от утверждённой программы (проекта)</t>
  </si>
  <si>
    <t>Снижение аварийности по годам реализации в зависимости от утверждённой программы (проекта)</t>
  </si>
  <si>
    <t>план</t>
  </si>
  <si>
    <t>факт</t>
  </si>
  <si>
    <t>откл.</t>
  </si>
  <si>
    <t>причины откл.</t>
  </si>
  <si>
    <t>амортизация</t>
  </si>
  <si>
    <t>прибыль</t>
  </si>
  <si>
    <t>факт прошлого года</t>
  </si>
  <si>
    <t>факт текущего года</t>
  </si>
  <si>
    <t>Всего</t>
  </si>
  <si>
    <t>шт.</t>
  </si>
  <si>
    <t>Строительство ВЛ 35 кВ и выше</t>
  </si>
  <si>
    <t>Капитальный ремонт энергооборудования и ЛЭП</t>
  </si>
  <si>
    <t>Капитальный ремонт зданий и сооружений</t>
  </si>
  <si>
    <t>Замена  трансформаторов  25-63 кВа</t>
  </si>
  <si>
    <t>Приобретение измерительных приборов</t>
  </si>
  <si>
    <t>км.</t>
  </si>
  <si>
    <t>км/КТП/реклоузер</t>
  </si>
  <si>
    <t>км/шт</t>
  </si>
  <si>
    <t>Выплаты по обязательствам</t>
  </si>
  <si>
    <t xml:space="preserve"> Генеральный   директор                                                              А. Павлов</t>
  </si>
  <si>
    <t>Прочие ОС</t>
  </si>
  <si>
    <t>Отчет об исполнении  об исполнении инвестиционной программы (проекта) за 12 месяцев  2022 года</t>
  </si>
  <si>
    <t>42,774/30/2</t>
  </si>
  <si>
    <t>2 446,66/ 650</t>
  </si>
  <si>
    <t>шт./усл.</t>
  </si>
  <si>
    <t>974/2</t>
  </si>
  <si>
    <t>188/2/10</t>
  </si>
  <si>
    <t>шт./ работ/ компл.</t>
  </si>
  <si>
    <t>шт./ работа</t>
  </si>
  <si>
    <t>20/4</t>
  </si>
  <si>
    <t>Разработка ПСД и тех.обслед. Объектов тех. модер. Сетей 10/0,4 кВ</t>
  </si>
  <si>
    <t>0/0/2</t>
  </si>
  <si>
    <t>355/2</t>
  </si>
  <si>
    <t>ПС+КТП-71,1%             ВЛ-63,9%</t>
  </si>
  <si>
    <t xml:space="preserve"> 128,1 млн. кВтч</t>
  </si>
  <si>
    <t>технологи -ческие нарушения-    1 209</t>
  </si>
  <si>
    <t>технологи -ческие нарушения - 2 031</t>
  </si>
  <si>
    <t>127,6 млн. кВтч</t>
  </si>
  <si>
    <t>"хорошо"</t>
  </si>
  <si>
    <t>В результате проведения закупочных процедур.</t>
  </si>
  <si>
    <t>Приобретение вычислительной техники, НМА</t>
  </si>
  <si>
    <t>Приобретение, КР спецтехники, автотранспорта, механизмов и оборудования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</si>
  <si>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</si>
  <si>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 xml:space="preserve">АО  "Акмолинская распределительная электросетевая компания", вид деятельности: передача электрической энергии </t>
  </si>
  <si>
    <t>188/2/0</t>
  </si>
  <si>
    <t>В результате закупочных процедур -снижение стоимости закупа ГСМ, логистика проведения КР.</t>
  </si>
  <si>
    <t>Снижение затрат по оплате труда и зарплатных налогов.</t>
  </si>
  <si>
    <t>ПС+КТП-68,5%      ВЛ-62,2%</t>
  </si>
  <si>
    <t xml:space="preserve">                                                                        Рост   технологических нарушений по сравнению с 2021 годом  на 822 случая-в связи с погодными условиями и по причине потребительских сетей. </t>
  </si>
  <si>
    <t>В соответствии с пп.3 п.1 ст.26 Закона РК "О естественных монополиях", за счет экономии мероприятий ИП.</t>
  </si>
  <si>
    <r>
      <rPr>
        <b/>
        <sz val="16"/>
        <rFont val="Calibri"/>
        <family val="2"/>
        <charset val="204"/>
        <scheme val="minor"/>
      </rPr>
      <t>*</t>
    </r>
    <r>
      <rPr>
        <sz val="10"/>
        <rFont val="Calibri"/>
        <family val="2"/>
        <scheme val="minor"/>
      </rPr>
      <t xml:space="preserve"> Неаудированные данные</t>
    </r>
  </si>
  <si>
    <r>
      <t>период предоставления услуги в рамках инвестиционной программы (проекта)</t>
    </r>
    <r>
      <rPr>
        <b/>
        <sz val="12"/>
        <rFont val="Cambria"/>
        <family val="1"/>
        <charset val="204"/>
        <scheme val="major"/>
      </rPr>
      <t>*</t>
    </r>
  </si>
  <si>
    <t>отчёт о прибылях и убытках, тыс. тенге (операцион ная прибыль за минусом исключ. запрат )</t>
  </si>
  <si>
    <t>Расходы по  монтажу оборудования системы отопления и канализации</t>
  </si>
  <si>
    <r>
      <t xml:space="preserve">Техническая  модернизация  ПС-35 кВ и выше </t>
    </r>
    <r>
      <rPr>
        <b/>
        <sz val="8"/>
        <rFont val="Calibri"/>
        <family val="2"/>
        <charset val="204"/>
        <scheme val="minor"/>
      </rPr>
      <t>(перенос срока исполнения мероприятия на 2023 год)</t>
    </r>
  </si>
  <si>
    <t xml:space="preserve">Приказ РГУ ДКРЕМ МНЭ РК по Акм.обл. №21 от 28.02.2023 г. и МЭ РК №120 от 29.03.2023 г.
</t>
  </si>
  <si>
    <t>"05" апреля  2023 года</t>
  </si>
  <si>
    <t>Услуги по передаче электрической энергии по сетям АО "АРЭК" Акмолинс кой области</t>
  </si>
  <si>
    <r>
      <t xml:space="preserve">Техническая модернизация сетей 0,4-10 кВ </t>
    </r>
    <r>
      <rPr>
        <b/>
        <sz val="8"/>
        <rFont val="Calibri"/>
        <family val="2"/>
        <charset val="204"/>
        <scheme val="minor"/>
      </rPr>
      <t>(перенос срока исполнения мероприятия на 2023 год)</t>
    </r>
  </si>
  <si>
    <r>
      <t xml:space="preserve">Техническуая  модернизация оборудования и средств системы АСКУЭ </t>
    </r>
    <r>
      <rPr>
        <b/>
        <sz val="8"/>
        <rFont val="Calibri"/>
        <family val="2"/>
        <charset val="204"/>
        <scheme val="minor"/>
      </rPr>
      <t>(перенос срока исполнения мероприятия на 2023 год)</t>
    </r>
  </si>
  <si>
    <r>
      <t xml:space="preserve">Техническая  модернизация, строительство средств связи </t>
    </r>
    <r>
      <rPr>
        <b/>
        <sz val="8"/>
        <rFont val="Calibri"/>
        <family val="2"/>
        <charset val="204"/>
        <scheme val="minor"/>
      </rPr>
      <t>(перенос срока исполнения мероприятия на 2023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</si>
</sst>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.00&quot;р. &quot;;\-#,##0.00&quot;р. &quot;;&quot; -&quot;#&quot;р. &quot;;@\ "/>
    <numFmt numFmtId="165" formatCode="_-* #,##0.00_р_._-;\-* #,##0.00_р_._-;_-* &quot;-&quot;??_р_.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Cyr"/>
      <charset val="204"/>
    </font>
    <font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0" fontId="2" fillId="0" borderId="0"/>
    <xf numFmtId="0" fontId="1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7" borderId="0" applyNumberFormat="0" applyBorder="0" applyAlignment="0" applyProtection="0"/>
    <xf numFmtId="0" fontId="14" fillId="15" borderId="7" applyNumberFormat="0" applyAlignment="0" applyProtection="0"/>
    <xf numFmtId="0" fontId="15" fillId="28" borderId="8" applyNumberFormat="0" applyAlignment="0" applyProtection="0"/>
    <xf numFmtId="0" fontId="16" fillId="28" borderId="7" applyNumberFormat="0" applyAlignment="0" applyProtection="0"/>
    <xf numFmtId="164" fontId="17" fillId="0" borderId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29" borderId="13" applyNumberFormat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" fillId="0" borderId="0"/>
    <xf numFmtId="0" fontId="17" fillId="0" borderId="0"/>
    <xf numFmtId="0" fontId="17" fillId="0" borderId="0"/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31" borderId="14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29" fillId="0" borderId="15" applyNumberFormat="0" applyFill="0" applyAlignment="0" applyProtection="0"/>
    <xf numFmtId="0" fontId="30" fillId="0" borderId="0" applyNumberFormat="0" applyFill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1" fillId="12" borderId="0" applyNumberFormat="0" applyBorder="0" applyAlignment="0" applyProtection="0"/>
  </cellStyleXfs>
  <cellXfs count="44">
    <xf numFmtId="0" fontId="0" fillId="0" borderId="0" xfId="0"/>
    <xf numFmtId="0" fontId="3" fillId="0" borderId="0" xfId="1" applyFont="1"/>
    <xf numFmtId="3" fontId="3" fillId="0" borderId="0" xfId="1" applyNumberFormat="1" applyFont="1"/>
    <xf numFmtId="3" fontId="7" fillId="0" borderId="0" xfId="1" applyNumberFormat="1" applyFont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8" fillId="0" borderId="2" xfId="1" applyFont="1" applyBorder="1"/>
    <xf numFmtId="3" fontId="7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3" fontId="9" fillId="0" borderId="2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3" fillId="0" borderId="5" xfId="1" applyFont="1" applyBorder="1"/>
    <xf numFmtId="0" fontId="3" fillId="0" borderId="0" xfId="1" applyFont="1" applyBorder="1"/>
    <xf numFmtId="3" fontId="9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34" fillId="0" borderId="16" xfId="1" applyFont="1" applyBorder="1" applyAlignment="1">
      <alignment horizontal="left" vertical="center"/>
    </xf>
    <xf numFmtId="0" fontId="32" fillId="0" borderId="16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/>
    </xf>
    <xf numFmtId="3" fontId="8" fillId="0" borderId="4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>
      <alignment horizontal="center"/>
    </xf>
  </cellXfs>
  <cellStyles count="113">
    <cellStyle name="20% - Акцент1 2" xfId="2"/>
    <cellStyle name="20% - Акцент1 2 2" xfId="3"/>
    <cellStyle name="20% - Акцент1 3" xfId="4"/>
    <cellStyle name="20% - Акцент1 4" xfId="5"/>
    <cellStyle name="20% - Акцент1 5" xfId="6"/>
    <cellStyle name="20% - Акцент2 2" xfId="7"/>
    <cellStyle name="20% - Акцент2 2 2" xfId="8"/>
    <cellStyle name="20% - Акцент2 3" xfId="9"/>
    <cellStyle name="20% - Акцент2 4" xfId="10"/>
    <cellStyle name="20% - Акцент2 5" xfId="11"/>
    <cellStyle name="20% - Акцент3 2" xfId="12"/>
    <cellStyle name="20% - Акцент3 2 2" xfId="13"/>
    <cellStyle name="20% - Акцент3 3" xfId="14"/>
    <cellStyle name="20% - Акцент3 4" xfId="15"/>
    <cellStyle name="20% - Акцент3 5" xfId="16"/>
    <cellStyle name="20% - Акцент4 2" xfId="17"/>
    <cellStyle name="20% - Акцент4 2 2" xfId="18"/>
    <cellStyle name="20% - Акцент4 3" xfId="19"/>
    <cellStyle name="20% - Акцент4 4" xfId="20"/>
    <cellStyle name="20% - Акцент4 5" xfId="21"/>
    <cellStyle name="20% - Акцент5 2" xfId="22"/>
    <cellStyle name="20% - Акцент5 2 2" xfId="23"/>
    <cellStyle name="20% - Акцент5 3" xfId="24"/>
    <cellStyle name="20% - Акцент5 4" xfId="25"/>
    <cellStyle name="20% - Акцент5 5" xfId="26"/>
    <cellStyle name="20% - Акцент6 2" xfId="27"/>
    <cellStyle name="20% - Акцент6 2 2" xfId="28"/>
    <cellStyle name="20% - Акцент6 3" xfId="29"/>
    <cellStyle name="20% - Акцент6 4" xfId="30"/>
    <cellStyle name="20% - Акцент6 5" xfId="31"/>
    <cellStyle name="40% - Акцент1 2" xfId="32"/>
    <cellStyle name="40% - Акцент1 2 2" xfId="33"/>
    <cellStyle name="40% - Акцент1 3" xfId="34"/>
    <cellStyle name="40% - Акцент1 4" xfId="35"/>
    <cellStyle name="40% - Акцент1 5" xfId="36"/>
    <cellStyle name="40% - Акцент2 2" xfId="37"/>
    <cellStyle name="40% - Акцент2 2 2" xfId="38"/>
    <cellStyle name="40% - Акцент2 3" xfId="39"/>
    <cellStyle name="40% - Акцент2 4" xfId="40"/>
    <cellStyle name="40% - Акцент2 5" xfId="41"/>
    <cellStyle name="40% - Акцент3 2" xfId="42"/>
    <cellStyle name="40% - Акцент3 2 2" xfId="43"/>
    <cellStyle name="40% - Акцент3 3" xfId="44"/>
    <cellStyle name="40% - Акцент3 4" xfId="45"/>
    <cellStyle name="40% - Акцент3 5" xfId="46"/>
    <cellStyle name="40% - Акцент4 2" xfId="47"/>
    <cellStyle name="40% - Акцент4 2 2" xfId="48"/>
    <cellStyle name="40% - Акцент4 3" xfId="49"/>
    <cellStyle name="40% - Акцент4 4" xfId="50"/>
    <cellStyle name="40% - Акцент4 5" xfId="51"/>
    <cellStyle name="40% - Акцент5 2" xfId="52"/>
    <cellStyle name="40% - Акцент5 2 2" xfId="53"/>
    <cellStyle name="40% - Акцент5 3" xfId="54"/>
    <cellStyle name="40% - Акцент5 4" xfId="55"/>
    <cellStyle name="40% - Акцент5 5" xfId="56"/>
    <cellStyle name="40% - Акцент6 2" xfId="57"/>
    <cellStyle name="40% - Акцент6 2 2" xfId="58"/>
    <cellStyle name="40% - Акцент6 3" xfId="59"/>
    <cellStyle name="40% - Акцент6 4" xfId="60"/>
    <cellStyle name="40% - Акцент6 5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Акцент1 2" xfId="68"/>
    <cellStyle name="Акцент2 2" xfId="69"/>
    <cellStyle name="Акцент3 2" xfId="70"/>
    <cellStyle name="Акцент4 2" xfId="71"/>
    <cellStyle name="Акцент5 2" xfId="72"/>
    <cellStyle name="Акцент6 2" xfId="73"/>
    <cellStyle name="Ввод  2" xfId="74"/>
    <cellStyle name="Вывод 2" xfId="75"/>
    <cellStyle name="Вычисление 2" xfId="76"/>
    <cellStyle name="Денежный 2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86"/>
    <cellStyle name="Обычный 2 2 2" xfId="87"/>
    <cellStyle name="Обычный 2 3" xfId="88"/>
    <cellStyle name="Обычный 2_График по ПС" xfId="89"/>
    <cellStyle name="Обычный 3" xfId="90"/>
    <cellStyle name="Обычный 3 2" xfId="91"/>
    <cellStyle name="Обычный 3_График по ПС" xfId="92"/>
    <cellStyle name="Обычный 4" xfId="93"/>
    <cellStyle name="Обычный 4 2" xfId="94"/>
    <cellStyle name="Обычный 5" xfId="95"/>
    <cellStyle name="Обычный 6" xfId="96"/>
    <cellStyle name="Плохой 2" xfId="97"/>
    <cellStyle name="Пояснение 2" xfId="98"/>
    <cellStyle name="Примечание 2" xfId="99"/>
    <cellStyle name="Примечание 2 2" xfId="100"/>
    <cellStyle name="Примечание 3" xfId="101"/>
    <cellStyle name="Примечание 4" xfId="102"/>
    <cellStyle name="Примечание 5" xfId="103"/>
    <cellStyle name="Связанная ячейка 2" xfId="104"/>
    <cellStyle name="Текст предупреждения 2" xfId="105"/>
    <cellStyle name="Финансовый 2" xfId="106"/>
    <cellStyle name="Финансовый 2 2" xfId="107"/>
    <cellStyle name="Финансовый 3" xfId="108"/>
    <cellStyle name="Финансовый 4" xfId="109"/>
    <cellStyle name="Финансовый 5" xfId="110"/>
    <cellStyle name="Финансовый 6" xfId="111"/>
    <cellStyle name="Хороший 2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A22" zoomScale="70" zoomScaleNormal="70" workbookViewId="0">
      <selection activeCell="N37" sqref="N37"/>
    </sheetView>
  </sheetViews>
  <sheetFormatPr defaultColWidth="9.1796875" defaultRowHeight="14.5" x14ac:dyDescent="0.35"/>
  <cols>
    <col min="1" max="1" width="3.08984375" style="1" customWidth="1"/>
    <col min="2" max="2" width="8" style="1" customWidth="1"/>
    <col min="3" max="3" width="12.1796875" style="1" customWidth="1"/>
    <col min="4" max="4" width="5.6328125" style="1" customWidth="1"/>
    <col min="5" max="5" width="7.453125" style="1" customWidth="1"/>
    <col min="6" max="6" width="7" style="1" customWidth="1"/>
    <col min="7" max="7" width="7.1796875" style="1" customWidth="1"/>
    <col min="8" max="8" width="8.6328125" style="1" customWidth="1"/>
    <col min="9" max="9" width="8.08984375" style="1" customWidth="1"/>
    <col min="10" max="10" width="7.36328125" style="1" customWidth="1"/>
    <col min="11" max="11" width="8" style="1" customWidth="1"/>
    <col min="12" max="12" width="12.1796875" style="1" customWidth="1"/>
    <col min="13" max="13" width="9.6328125" style="1" customWidth="1"/>
    <col min="14" max="14" width="7.90625" style="1" customWidth="1"/>
    <col min="15" max="15" width="7.08984375" style="1" customWidth="1"/>
    <col min="16" max="16" width="8.7265625" style="1" customWidth="1"/>
    <col min="17" max="17" width="7.36328125" style="1" customWidth="1"/>
    <col min="18" max="19" width="7.54296875" style="1" customWidth="1"/>
    <col min="20" max="20" width="7" style="1" customWidth="1"/>
    <col min="21" max="21" width="7.453125" style="1" customWidth="1"/>
    <col min="22" max="22" width="6.81640625" style="1" customWidth="1"/>
    <col min="23" max="23" width="8.54296875" style="1" customWidth="1"/>
    <col min="24" max="24" width="8.81640625" style="1" customWidth="1"/>
    <col min="25" max="25" width="15.81640625" style="1" customWidth="1"/>
    <col min="26" max="26" width="12.54296875" style="1" customWidth="1"/>
    <col min="27" max="16384" width="9.1796875" style="1"/>
  </cols>
  <sheetData>
    <row r="1" spans="1:28" x14ac:dyDescent="0.35">
      <c r="U1" s="41"/>
      <c r="V1" s="41"/>
      <c r="W1" s="41"/>
      <c r="X1" s="41"/>
      <c r="Y1" s="42" t="s">
        <v>0</v>
      </c>
      <c r="Z1" s="42"/>
      <c r="AA1" s="42"/>
      <c r="AB1" s="42"/>
    </row>
    <row r="2" spans="1:28" x14ac:dyDescent="0.35">
      <c r="U2" s="41"/>
      <c r="V2" s="41"/>
      <c r="W2" s="41"/>
      <c r="X2" s="41"/>
      <c r="Y2" s="42" t="s">
        <v>1</v>
      </c>
      <c r="Z2" s="42"/>
      <c r="AA2" s="42"/>
      <c r="AB2" s="42"/>
    </row>
    <row r="3" spans="1:28" x14ac:dyDescent="0.35">
      <c r="J3" s="2"/>
      <c r="M3" s="2"/>
      <c r="N3" s="2"/>
      <c r="U3" s="41"/>
      <c r="V3" s="41"/>
      <c r="W3" s="41"/>
      <c r="X3" s="41"/>
      <c r="Y3" s="42" t="s">
        <v>2</v>
      </c>
      <c r="Z3" s="42"/>
      <c r="AA3" s="42"/>
      <c r="AB3" s="42"/>
    </row>
    <row r="4" spans="1:28" x14ac:dyDescent="0.35">
      <c r="M4" s="2"/>
      <c r="N4" s="2"/>
      <c r="O4" s="2"/>
      <c r="U4" s="41"/>
      <c r="V4" s="41"/>
      <c r="W4" s="41"/>
      <c r="X4" s="41"/>
      <c r="Y4" s="42"/>
      <c r="Z4" s="42"/>
      <c r="AA4" s="42"/>
      <c r="AB4" s="42"/>
    </row>
    <row r="5" spans="1:28" x14ac:dyDescent="0.35">
      <c r="A5" s="43" t="s">
        <v>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8" x14ac:dyDescent="0.35">
      <c r="A6" s="43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8" x14ac:dyDescent="0.35">
      <c r="J7" s="2"/>
      <c r="K7" s="2"/>
      <c r="L7" s="2"/>
      <c r="M7" s="3"/>
      <c r="N7" s="3"/>
      <c r="O7" s="2"/>
      <c r="U7" s="4"/>
      <c r="V7" s="4"/>
      <c r="W7" s="4"/>
      <c r="X7" s="4"/>
    </row>
    <row r="8" spans="1:28" ht="30.65" customHeight="1" x14ac:dyDescent="0.35">
      <c r="A8" s="39" t="s">
        <v>3</v>
      </c>
      <c r="B8" s="39" t="s">
        <v>4</v>
      </c>
      <c r="C8" s="39"/>
      <c r="D8" s="39"/>
      <c r="E8" s="39"/>
      <c r="F8" s="39"/>
      <c r="G8" s="39"/>
      <c r="H8" s="39" t="s">
        <v>72</v>
      </c>
      <c r="I8" s="39" t="s">
        <v>5</v>
      </c>
      <c r="J8" s="39"/>
      <c r="K8" s="39"/>
      <c r="L8" s="39"/>
      <c r="M8" s="39" t="s">
        <v>6</v>
      </c>
      <c r="N8" s="39"/>
      <c r="O8" s="39"/>
      <c r="P8" s="39"/>
      <c r="Q8" s="39" t="s">
        <v>7</v>
      </c>
      <c r="R8" s="39"/>
      <c r="S8" s="39"/>
      <c r="T8" s="39"/>
      <c r="U8" s="39"/>
      <c r="V8" s="39"/>
      <c r="W8" s="39"/>
      <c r="X8" s="39"/>
      <c r="Y8" s="39" t="s">
        <v>8</v>
      </c>
      <c r="Z8" s="39" t="s">
        <v>9</v>
      </c>
    </row>
    <row r="9" spans="1:28" ht="103" customHeight="1" x14ac:dyDescent="0.35">
      <c r="A9" s="39"/>
      <c r="B9" s="39" t="s">
        <v>10</v>
      </c>
      <c r="C9" s="39" t="s">
        <v>11</v>
      </c>
      <c r="D9" s="39" t="s">
        <v>12</v>
      </c>
      <c r="E9" s="39" t="s">
        <v>13</v>
      </c>
      <c r="F9" s="39"/>
      <c r="G9" s="39" t="s">
        <v>71</v>
      </c>
      <c r="H9" s="39"/>
      <c r="I9" s="39"/>
      <c r="J9" s="39"/>
      <c r="K9" s="39"/>
      <c r="L9" s="39"/>
      <c r="M9" s="39" t="s">
        <v>14</v>
      </c>
      <c r="N9" s="39"/>
      <c r="O9" s="39" t="s">
        <v>15</v>
      </c>
      <c r="P9" s="39" t="s">
        <v>16</v>
      </c>
      <c r="Q9" s="39" t="s">
        <v>62</v>
      </c>
      <c r="R9" s="39"/>
      <c r="S9" s="39" t="s">
        <v>17</v>
      </c>
      <c r="T9" s="39"/>
      <c r="U9" s="39" t="s">
        <v>18</v>
      </c>
      <c r="V9" s="39"/>
      <c r="W9" s="39" t="s">
        <v>19</v>
      </c>
      <c r="X9" s="39"/>
      <c r="Y9" s="39"/>
      <c r="Z9" s="39"/>
    </row>
    <row r="10" spans="1:28" ht="48" customHeight="1" x14ac:dyDescent="0.35">
      <c r="A10" s="39"/>
      <c r="B10" s="39"/>
      <c r="C10" s="39"/>
      <c r="D10" s="39"/>
      <c r="E10" s="5" t="s">
        <v>20</v>
      </c>
      <c r="F10" s="5" t="s">
        <v>21</v>
      </c>
      <c r="G10" s="39"/>
      <c r="H10" s="39"/>
      <c r="I10" s="5" t="s">
        <v>20</v>
      </c>
      <c r="J10" s="5" t="s">
        <v>21</v>
      </c>
      <c r="K10" s="5" t="s">
        <v>22</v>
      </c>
      <c r="L10" s="6" t="s">
        <v>23</v>
      </c>
      <c r="M10" s="6" t="s">
        <v>24</v>
      </c>
      <c r="N10" s="6" t="s">
        <v>25</v>
      </c>
      <c r="O10" s="39"/>
      <c r="P10" s="39"/>
      <c r="Q10" s="6" t="s">
        <v>26</v>
      </c>
      <c r="R10" s="6" t="s">
        <v>27</v>
      </c>
      <c r="S10" s="6" t="s">
        <v>26</v>
      </c>
      <c r="T10" s="6" t="s">
        <v>27</v>
      </c>
      <c r="U10" s="6" t="s">
        <v>26</v>
      </c>
      <c r="V10" s="6" t="s">
        <v>27</v>
      </c>
      <c r="W10" s="6" t="s">
        <v>26</v>
      </c>
      <c r="X10" s="6" t="s">
        <v>27</v>
      </c>
      <c r="Y10" s="39"/>
      <c r="Z10" s="39"/>
    </row>
    <row r="11" spans="1:28" ht="14.15" customHeight="1" x14ac:dyDescent="0.35">
      <c r="A11" s="7">
        <v>1</v>
      </c>
      <c r="B11" s="7">
        <f t="shared" ref="B11:G11" si="0">A11+1</f>
        <v>2</v>
      </c>
      <c r="C11" s="7">
        <f t="shared" si="0"/>
        <v>3</v>
      </c>
      <c r="D11" s="7">
        <f t="shared" si="0"/>
        <v>4</v>
      </c>
      <c r="E11" s="7">
        <f t="shared" si="0"/>
        <v>5</v>
      </c>
      <c r="F11" s="7">
        <f t="shared" si="0"/>
        <v>6</v>
      </c>
      <c r="G11" s="7">
        <f t="shared" si="0"/>
        <v>7</v>
      </c>
      <c r="H11" s="7">
        <v>8</v>
      </c>
      <c r="I11" s="7">
        <f>H11+1</f>
        <v>9</v>
      </c>
      <c r="J11" s="7">
        <f t="shared" ref="J11:X11" si="1">I11+1</f>
        <v>10</v>
      </c>
      <c r="K11" s="7">
        <f t="shared" si="1"/>
        <v>11</v>
      </c>
      <c r="L11" s="7">
        <f t="shared" si="1"/>
        <v>12</v>
      </c>
      <c r="M11" s="7">
        <f t="shared" si="1"/>
        <v>13</v>
      </c>
      <c r="N11" s="7">
        <f t="shared" si="1"/>
        <v>14</v>
      </c>
      <c r="O11" s="7">
        <f t="shared" si="1"/>
        <v>15</v>
      </c>
      <c r="P11" s="7">
        <f t="shared" si="1"/>
        <v>16</v>
      </c>
      <c r="Q11" s="7">
        <f t="shared" si="1"/>
        <v>17</v>
      </c>
      <c r="R11" s="7">
        <f t="shared" si="1"/>
        <v>18</v>
      </c>
      <c r="S11" s="7">
        <f t="shared" si="1"/>
        <v>19</v>
      </c>
      <c r="T11" s="7">
        <f t="shared" si="1"/>
        <v>20</v>
      </c>
      <c r="U11" s="7">
        <f t="shared" si="1"/>
        <v>21</v>
      </c>
      <c r="V11" s="7">
        <f t="shared" si="1"/>
        <v>22</v>
      </c>
      <c r="W11" s="7">
        <f t="shared" si="1"/>
        <v>23</v>
      </c>
      <c r="X11" s="7">
        <f t="shared" si="1"/>
        <v>24</v>
      </c>
      <c r="Y11" s="7">
        <v>25</v>
      </c>
      <c r="Z11" s="7">
        <v>26</v>
      </c>
    </row>
    <row r="12" spans="1:28" ht="16.5" customHeight="1" x14ac:dyDescent="0.35">
      <c r="A12" s="8"/>
      <c r="B12" s="25" t="s">
        <v>77</v>
      </c>
      <c r="C12" s="9" t="s">
        <v>28</v>
      </c>
      <c r="D12" s="8"/>
      <c r="E12" s="8"/>
      <c r="F12" s="8"/>
      <c r="G12" s="33">
        <v>2022</v>
      </c>
      <c r="H12" s="36">
        <v>2974517</v>
      </c>
      <c r="I12" s="23">
        <f>SUM(I13:I26)</f>
        <v>4907707.8</v>
      </c>
      <c r="J12" s="23">
        <f>SUM(J13:J26)</f>
        <v>3329931</v>
      </c>
      <c r="K12" s="23">
        <f>SUM(K13:K26)</f>
        <v>-1577776.8</v>
      </c>
      <c r="L12" s="8"/>
      <c r="M12" s="10">
        <f>SUM(M13:M26)</f>
        <v>2150232</v>
      </c>
      <c r="N12" s="10">
        <f>SUM(N13:N26)</f>
        <v>1179699</v>
      </c>
      <c r="O12" s="10">
        <f>SUM(O13:O19)</f>
        <v>0</v>
      </c>
      <c r="P12" s="10">
        <f>SUM(P13:P19)</f>
        <v>0</v>
      </c>
      <c r="Q12" s="28" t="s">
        <v>54</v>
      </c>
      <c r="R12" s="28" t="s">
        <v>57</v>
      </c>
      <c r="S12" s="28" t="s">
        <v>53</v>
      </c>
      <c r="T12" s="28" t="s">
        <v>67</v>
      </c>
      <c r="U12" s="28">
        <v>4.79</v>
      </c>
      <c r="V12" s="28">
        <v>4.3</v>
      </c>
      <c r="W12" s="28" t="s">
        <v>55</v>
      </c>
      <c r="X12" s="28" t="s">
        <v>56</v>
      </c>
      <c r="Y12" s="28" t="s">
        <v>68</v>
      </c>
      <c r="Z12" s="28" t="s">
        <v>58</v>
      </c>
    </row>
    <row r="13" spans="1:28" ht="76" customHeight="1" x14ac:dyDescent="0.35">
      <c r="A13" s="11">
        <v>1</v>
      </c>
      <c r="B13" s="26"/>
      <c r="C13" s="12" t="s">
        <v>74</v>
      </c>
      <c r="D13" s="13" t="s">
        <v>29</v>
      </c>
      <c r="E13" s="13">
        <v>9</v>
      </c>
      <c r="F13" s="13">
        <v>0</v>
      </c>
      <c r="G13" s="34"/>
      <c r="H13" s="37"/>
      <c r="I13" s="13">
        <v>425558.4</v>
      </c>
      <c r="J13" s="13">
        <v>0</v>
      </c>
      <c r="K13" s="13">
        <f>J13-I13</f>
        <v>-425558.4</v>
      </c>
      <c r="L13" s="20" t="s">
        <v>75</v>
      </c>
      <c r="M13" s="14">
        <f t="shared" ref="M13:M21" si="2">J13</f>
        <v>0</v>
      </c>
      <c r="N13" s="14">
        <v>0</v>
      </c>
      <c r="O13" s="14">
        <v>0</v>
      </c>
      <c r="P13" s="14">
        <v>0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8" customFormat="1" ht="27.5" customHeight="1" x14ac:dyDescent="0.35">
      <c r="A14" s="11">
        <v>2</v>
      </c>
      <c r="B14" s="26"/>
      <c r="C14" s="12" t="s">
        <v>30</v>
      </c>
      <c r="D14" s="15" t="s">
        <v>35</v>
      </c>
      <c r="E14" s="18">
        <v>11.02</v>
      </c>
      <c r="F14" s="18">
        <f>E14</f>
        <v>11.02</v>
      </c>
      <c r="G14" s="34"/>
      <c r="H14" s="37"/>
      <c r="I14" s="13">
        <v>232490.4</v>
      </c>
      <c r="J14" s="13">
        <v>232490</v>
      </c>
      <c r="K14" s="13">
        <f>J14-I14</f>
        <v>-0.39999999999417923</v>
      </c>
      <c r="L14" s="20"/>
      <c r="M14" s="14">
        <f t="shared" si="2"/>
        <v>232490</v>
      </c>
      <c r="N14" s="14">
        <v>0</v>
      </c>
      <c r="O14" s="14">
        <v>0</v>
      </c>
      <c r="P14" s="14">
        <v>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16"/>
    </row>
    <row r="15" spans="1:28" s="17" customFormat="1" ht="78.5" customHeight="1" x14ac:dyDescent="0.35">
      <c r="A15" s="11">
        <v>3</v>
      </c>
      <c r="B15" s="26"/>
      <c r="C15" s="12" t="s">
        <v>78</v>
      </c>
      <c r="D15" s="19" t="s">
        <v>36</v>
      </c>
      <c r="E15" s="19" t="s">
        <v>42</v>
      </c>
      <c r="F15" s="19" t="s">
        <v>51</v>
      </c>
      <c r="G15" s="34"/>
      <c r="H15" s="37"/>
      <c r="I15" s="13">
        <v>716893</v>
      </c>
      <c r="J15" s="13">
        <v>18864</v>
      </c>
      <c r="K15" s="13">
        <f t="shared" ref="K15:K26" si="3">J15-I15</f>
        <v>-698029</v>
      </c>
      <c r="L15" s="20" t="s">
        <v>75</v>
      </c>
      <c r="M15" s="14">
        <f t="shared" si="2"/>
        <v>18864</v>
      </c>
      <c r="N15" s="14">
        <v>0</v>
      </c>
      <c r="O15" s="14">
        <v>0</v>
      </c>
      <c r="P15" s="14">
        <v>0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ht="81.5" customHeight="1" x14ac:dyDescent="0.35">
      <c r="A16" s="11">
        <v>4</v>
      </c>
      <c r="B16" s="26"/>
      <c r="C16" s="12" t="s">
        <v>31</v>
      </c>
      <c r="D16" s="13" t="s">
        <v>37</v>
      </c>
      <c r="E16" s="19" t="s">
        <v>43</v>
      </c>
      <c r="F16" s="19" t="s">
        <v>43</v>
      </c>
      <c r="G16" s="34"/>
      <c r="H16" s="37"/>
      <c r="I16" s="13">
        <v>747879</v>
      </c>
      <c r="J16" s="13">
        <v>678951</v>
      </c>
      <c r="K16" s="13">
        <f t="shared" si="3"/>
        <v>-68928</v>
      </c>
      <c r="L16" s="20" t="s">
        <v>65</v>
      </c>
      <c r="M16" s="14">
        <f t="shared" si="2"/>
        <v>678951</v>
      </c>
      <c r="N16" s="14">
        <v>0</v>
      </c>
      <c r="O16" s="14">
        <v>0</v>
      </c>
      <c r="P16" s="14">
        <v>0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7" ht="101" customHeight="1" x14ac:dyDescent="0.35">
      <c r="A17" s="11">
        <v>5</v>
      </c>
      <c r="B17" s="26"/>
      <c r="C17" s="12" t="s">
        <v>79</v>
      </c>
      <c r="D17" s="13" t="s">
        <v>44</v>
      </c>
      <c r="E17" s="21" t="s">
        <v>45</v>
      </c>
      <c r="F17" s="22" t="s">
        <v>52</v>
      </c>
      <c r="G17" s="34"/>
      <c r="H17" s="37"/>
      <c r="I17" s="13">
        <v>214581</v>
      </c>
      <c r="J17" s="13">
        <v>40055</v>
      </c>
      <c r="K17" s="13">
        <f t="shared" si="3"/>
        <v>-174526</v>
      </c>
      <c r="L17" s="20" t="s">
        <v>75</v>
      </c>
      <c r="M17" s="14">
        <f t="shared" si="2"/>
        <v>40055</v>
      </c>
      <c r="N17" s="14">
        <v>0</v>
      </c>
      <c r="O17" s="14">
        <v>0</v>
      </c>
      <c r="P17" s="14">
        <v>0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7" ht="42" customHeight="1" x14ac:dyDescent="0.35">
      <c r="A18" s="11">
        <v>6</v>
      </c>
      <c r="B18" s="26"/>
      <c r="C18" s="12" t="s">
        <v>32</v>
      </c>
      <c r="D18" s="15" t="s">
        <v>29</v>
      </c>
      <c r="E18" s="18">
        <v>5</v>
      </c>
      <c r="F18" s="18">
        <v>5</v>
      </c>
      <c r="G18" s="34"/>
      <c r="H18" s="37"/>
      <c r="I18" s="13">
        <v>190028</v>
      </c>
      <c r="J18" s="13">
        <v>190093</v>
      </c>
      <c r="K18" s="13">
        <f t="shared" si="3"/>
        <v>65</v>
      </c>
      <c r="L18" s="20"/>
      <c r="M18" s="14">
        <f t="shared" si="2"/>
        <v>190093</v>
      </c>
      <c r="N18" s="14">
        <v>0</v>
      </c>
      <c r="O18" s="14">
        <v>0</v>
      </c>
      <c r="P18" s="14">
        <v>0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7" s="8" customFormat="1" ht="93.5" customHeight="1" x14ac:dyDescent="0.35">
      <c r="A19" s="11">
        <v>7</v>
      </c>
      <c r="B19" s="26"/>
      <c r="C19" s="12" t="s">
        <v>80</v>
      </c>
      <c r="D19" s="19" t="s">
        <v>47</v>
      </c>
      <c r="E19" s="13" t="s">
        <v>46</v>
      </c>
      <c r="F19" s="22" t="s">
        <v>64</v>
      </c>
      <c r="G19" s="34"/>
      <c r="H19" s="37"/>
      <c r="I19" s="13">
        <v>341993</v>
      </c>
      <c r="J19" s="13">
        <v>56792</v>
      </c>
      <c r="K19" s="13">
        <f t="shared" si="3"/>
        <v>-285201</v>
      </c>
      <c r="L19" s="20" t="s">
        <v>75</v>
      </c>
      <c r="M19" s="14">
        <f t="shared" si="2"/>
        <v>56792</v>
      </c>
      <c r="N19" s="14">
        <v>0</v>
      </c>
      <c r="O19" s="14">
        <v>0</v>
      </c>
      <c r="P19" s="14">
        <v>0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16"/>
    </row>
    <row r="20" spans="1:27" s="8" customFormat="1" ht="50" customHeight="1" x14ac:dyDescent="0.35">
      <c r="A20" s="11">
        <v>8</v>
      </c>
      <c r="B20" s="26"/>
      <c r="C20" s="12" t="s">
        <v>33</v>
      </c>
      <c r="D20" s="13" t="s">
        <v>29</v>
      </c>
      <c r="E20" s="13">
        <v>6</v>
      </c>
      <c r="F20" s="13">
        <v>6</v>
      </c>
      <c r="G20" s="34"/>
      <c r="H20" s="37"/>
      <c r="I20" s="13">
        <v>4384</v>
      </c>
      <c r="J20" s="13">
        <v>3850</v>
      </c>
      <c r="K20" s="13">
        <f t="shared" si="3"/>
        <v>-534</v>
      </c>
      <c r="L20" s="20" t="s">
        <v>66</v>
      </c>
      <c r="M20" s="14">
        <f t="shared" si="2"/>
        <v>3850</v>
      </c>
      <c r="N20" s="14">
        <v>0</v>
      </c>
      <c r="O20" s="14">
        <v>0</v>
      </c>
      <c r="P20" s="14">
        <v>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16"/>
    </row>
    <row r="21" spans="1:27" s="8" customFormat="1" ht="44.5" customHeight="1" x14ac:dyDescent="0.35">
      <c r="A21" s="11">
        <v>9</v>
      </c>
      <c r="B21" s="26"/>
      <c r="C21" s="12" t="s">
        <v>34</v>
      </c>
      <c r="D21" s="13" t="s">
        <v>29</v>
      </c>
      <c r="E21" s="13">
        <v>66</v>
      </c>
      <c r="F21" s="13">
        <v>74</v>
      </c>
      <c r="G21" s="34"/>
      <c r="H21" s="37"/>
      <c r="I21" s="13">
        <v>79035</v>
      </c>
      <c r="J21" s="13">
        <v>78073</v>
      </c>
      <c r="K21" s="13">
        <f t="shared" si="3"/>
        <v>-962</v>
      </c>
      <c r="L21" s="20" t="s">
        <v>59</v>
      </c>
      <c r="M21" s="14">
        <f t="shared" si="2"/>
        <v>78073</v>
      </c>
      <c r="N21" s="14">
        <v>0</v>
      </c>
      <c r="O21" s="14">
        <v>0</v>
      </c>
      <c r="P21" s="14">
        <v>0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16"/>
    </row>
    <row r="22" spans="1:27" s="8" customFormat="1" ht="35" customHeight="1" x14ac:dyDescent="0.35">
      <c r="A22" s="11">
        <v>10</v>
      </c>
      <c r="B22" s="26"/>
      <c r="C22" s="12" t="s">
        <v>60</v>
      </c>
      <c r="D22" s="13" t="s">
        <v>29</v>
      </c>
      <c r="E22" s="13">
        <v>169</v>
      </c>
      <c r="F22" s="13">
        <v>169</v>
      </c>
      <c r="G22" s="34"/>
      <c r="H22" s="37"/>
      <c r="I22" s="13">
        <v>65834</v>
      </c>
      <c r="J22" s="13">
        <v>65834</v>
      </c>
      <c r="K22" s="13">
        <f t="shared" si="3"/>
        <v>0</v>
      </c>
      <c r="L22" s="20"/>
      <c r="M22" s="14">
        <f>I22</f>
        <v>65834</v>
      </c>
      <c r="N22" s="14">
        <v>0</v>
      </c>
      <c r="O22" s="14">
        <v>0</v>
      </c>
      <c r="P22" s="14">
        <v>0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16"/>
    </row>
    <row r="23" spans="1:27" s="8" customFormat="1" ht="57" customHeight="1" x14ac:dyDescent="0.35">
      <c r="A23" s="11">
        <v>11</v>
      </c>
      <c r="B23" s="26"/>
      <c r="C23" s="12" t="s">
        <v>61</v>
      </c>
      <c r="D23" s="19" t="s">
        <v>48</v>
      </c>
      <c r="E23" s="22" t="s">
        <v>49</v>
      </c>
      <c r="F23" s="22" t="s">
        <v>49</v>
      </c>
      <c r="G23" s="34"/>
      <c r="H23" s="37"/>
      <c r="I23" s="13">
        <v>419112</v>
      </c>
      <c r="J23" s="13">
        <v>418622</v>
      </c>
      <c r="K23" s="13">
        <f t="shared" si="3"/>
        <v>-490</v>
      </c>
      <c r="L23" s="20" t="s">
        <v>59</v>
      </c>
      <c r="M23" s="14">
        <f>J23</f>
        <v>418622</v>
      </c>
      <c r="N23" s="14">
        <v>0</v>
      </c>
      <c r="O23" s="14">
        <v>0</v>
      </c>
      <c r="P23" s="14">
        <v>0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16"/>
    </row>
    <row r="24" spans="1:27" s="8" customFormat="1" ht="80.5" customHeight="1" x14ac:dyDescent="0.35">
      <c r="A24" s="11">
        <v>12</v>
      </c>
      <c r="B24" s="26"/>
      <c r="C24" s="12" t="s">
        <v>38</v>
      </c>
      <c r="D24" s="13"/>
      <c r="E24" s="13">
        <v>0</v>
      </c>
      <c r="F24" s="13">
        <v>0</v>
      </c>
      <c r="G24" s="34"/>
      <c r="H24" s="37"/>
      <c r="I24" s="13">
        <v>1415695</v>
      </c>
      <c r="J24" s="13">
        <v>1491750</v>
      </c>
      <c r="K24" s="13">
        <f t="shared" si="3"/>
        <v>76055</v>
      </c>
      <c r="L24" s="20" t="s">
        <v>69</v>
      </c>
      <c r="M24" s="14">
        <v>312051</v>
      </c>
      <c r="N24" s="14">
        <f>J24-M24</f>
        <v>1179699</v>
      </c>
      <c r="O24" s="14">
        <v>0</v>
      </c>
      <c r="P24" s="14">
        <v>0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16"/>
    </row>
    <row r="25" spans="1:27" ht="69" customHeight="1" x14ac:dyDescent="0.35">
      <c r="A25" s="11">
        <v>13</v>
      </c>
      <c r="B25" s="26"/>
      <c r="C25" s="12" t="s">
        <v>40</v>
      </c>
      <c r="D25" s="13" t="s">
        <v>29</v>
      </c>
      <c r="E25" s="13">
        <v>74</v>
      </c>
      <c r="F25" s="13">
        <v>74</v>
      </c>
      <c r="G25" s="34"/>
      <c r="H25" s="37"/>
      <c r="I25" s="13">
        <v>26579</v>
      </c>
      <c r="J25" s="13">
        <v>26911</v>
      </c>
      <c r="K25" s="13">
        <f t="shared" si="3"/>
        <v>332</v>
      </c>
      <c r="L25" s="20" t="s">
        <v>73</v>
      </c>
      <c r="M25" s="14">
        <f>J25</f>
        <v>26911</v>
      </c>
      <c r="N25" s="14">
        <v>0</v>
      </c>
      <c r="O25" s="14">
        <v>0</v>
      </c>
      <c r="P25" s="14">
        <v>0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7" ht="59.5" customHeight="1" x14ac:dyDescent="0.35">
      <c r="A26" s="11">
        <v>14</v>
      </c>
      <c r="B26" s="27"/>
      <c r="C26" s="12" t="s">
        <v>50</v>
      </c>
      <c r="D26" s="13"/>
      <c r="E26" s="13">
        <v>0</v>
      </c>
      <c r="F26" s="13">
        <v>0</v>
      </c>
      <c r="G26" s="35"/>
      <c r="H26" s="38"/>
      <c r="I26" s="14">
        <v>27646</v>
      </c>
      <c r="J26" s="14">
        <v>27646</v>
      </c>
      <c r="K26" s="14">
        <f t="shared" si="3"/>
        <v>0</v>
      </c>
      <c r="L26" s="20"/>
      <c r="M26" s="14">
        <v>27646</v>
      </c>
      <c r="N26" s="14">
        <v>0</v>
      </c>
      <c r="O26" s="14">
        <v>0</v>
      </c>
      <c r="P26" s="14">
        <v>0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7" ht="21.5" customHeight="1" x14ac:dyDescent="0.35">
      <c r="A27" s="31" t="s">
        <v>70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7" ht="48.5" customHeight="1" x14ac:dyDescent="0.35">
      <c r="A28" s="24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7" ht="22" customHeight="1" x14ac:dyDescent="0.35">
      <c r="A29" s="40" t="s">
        <v>76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1" spans="1:27" x14ac:dyDescent="0.35">
      <c r="L31" s="2"/>
      <c r="N31" s="2"/>
    </row>
  </sheetData>
  <mergeCells count="46">
    <mergeCell ref="A29:Z29"/>
    <mergeCell ref="U1:X1"/>
    <mergeCell ref="Y1:AB1"/>
    <mergeCell ref="U2:X2"/>
    <mergeCell ref="Y2:AB2"/>
    <mergeCell ref="U3:X3"/>
    <mergeCell ref="Y3:AB3"/>
    <mergeCell ref="U4:X4"/>
    <mergeCell ref="Y4:AB4"/>
    <mergeCell ref="A5:Z5"/>
    <mergeCell ref="A6:Z6"/>
    <mergeCell ref="A8:A10"/>
    <mergeCell ref="B8:G8"/>
    <mergeCell ref="H8:H10"/>
    <mergeCell ref="I8:L9"/>
    <mergeCell ref="M8:P8"/>
    <mergeCell ref="Q8:X8"/>
    <mergeCell ref="Y8:Y10"/>
    <mergeCell ref="Z8:Z10"/>
    <mergeCell ref="B9:B10"/>
    <mergeCell ref="C9:C10"/>
    <mergeCell ref="D9:D10"/>
    <mergeCell ref="E9:F9"/>
    <mergeCell ref="S9:T9"/>
    <mergeCell ref="U9:V9"/>
    <mergeCell ref="W9:X9"/>
    <mergeCell ref="G9:G10"/>
    <mergeCell ref="M9:N9"/>
    <mergeCell ref="O9:O10"/>
    <mergeCell ref="P9:P10"/>
    <mergeCell ref="Q9:R9"/>
    <mergeCell ref="A28:Z28"/>
    <mergeCell ref="B12:B26"/>
    <mergeCell ref="Z12:Z26"/>
    <mergeCell ref="A27:Z27"/>
    <mergeCell ref="G12:G26"/>
    <mergeCell ref="H12:H26"/>
    <mergeCell ref="Q12:Q26"/>
    <mergeCell ref="R12:R26"/>
    <mergeCell ref="S12:S26"/>
    <mergeCell ref="T12:T26"/>
    <mergeCell ref="U12:U26"/>
    <mergeCell ref="V12:V26"/>
    <mergeCell ref="W12:W26"/>
    <mergeCell ref="X12:X26"/>
    <mergeCell ref="Y12:Y26"/>
  </mergeCells>
  <printOptions horizontalCentered="1"/>
  <pageMargins left="0" right="0" top="0.39370078740157483" bottom="0" header="0.31496062992125984" footer="0.31496062992125984"/>
  <pageSetup paperSize="9" scale="67" orientation="landscape" r:id="rId1"/>
  <rowBreaks count="1" manualBreakCount="1">
    <brk id="17" max="25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ф.21</vt:lpstr>
      <vt:lpstr>ф.21!Заголовки_для_печати</vt:lpstr>
      <vt:lpstr>ф.21!Область_печати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Куренная Елена</dc:creator>
  <cp:lastModifiedBy>Куренная Елена</cp:lastModifiedBy>
  <cp:lastPrinted>2023-04-21T09:13:05Z</cp:lastPrinted>
  <dcterms:created xsi:type="dcterms:W3CDTF">2020-05-04T05:37:46Z</dcterms:created>
  <dcterms:modified xsi:type="dcterms:W3CDTF">2023-04-24T04:45:15Z</dcterms:modified>
</cp:coreProperties>
</file>