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10" windowHeight="9975"/>
  </bookViews>
  <sheets>
    <sheet name="СГЗП с учетом остатков" sheetId="1" r:id="rId1"/>
  </sheets>
  <definedNames>
    <definedName name="_xlnm._FilterDatabase" localSheetId="0" hidden="1">'СГЗП с учетом остатков'!$A$8:$S$1229</definedName>
    <definedName name="_xlnm.Print_Titles" localSheetId="0">'СГЗП с учетом остатков'!$5:$6</definedName>
    <definedName name="_xlnm.Print_Area" localSheetId="0">'СГЗП с учетом остатков'!$A$1:$S$1234</definedName>
  </definedNames>
  <calcPr calcId="145621"/>
</workbook>
</file>

<file path=xl/calcChain.xml><?xml version="1.0" encoding="utf-8"?>
<calcChain xmlns="http://schemas.openxmlformats.org/spreadsheetml/2006/main">
  <c r="H1229" i="1" l="1"/>
  <c r="I773" i="1"/>
  <c r="O773" i="1"/>
  <c r="M1115" i="1"/>
  <c r="O1115" i="1"/>
  <c r="M1163" i="1"/>
  <c r="O1163" i="1"/>
  <c r="M1189" i="1"/>
  <c r="O1189" i="1"/>
  <c r="Q1189" i="1"/>
  <c r="Q1198" i="1"/>
  <c r="O1198" i="1"/>
  <c r="O1214" i="1"/>
  <c r="M1214" i="1"/>
  <c r="O1220" i="1"/>
  <c r="S1229" i="1"/>
  <c r="Q1229" i="1"/>
  <c r="O1229" i="1"/>
  <c r="M1229" i="1"/>
  <c r="S1233" i="1"/>
  <c r="Q1233" i="1"/>
  <c r="O1233" i="1"/>
  <c r="I1441" i="1" l="1"/>
  <c r="M1439" i="1"/>
  <c r="M1440" i="1"/>
  <c r="M1436" i="1"/>
  <c r="M1437" i="1"/>
  <c r="M1438" i="1"/>
  <c r="M1435" i="1"/>
  <c r="M1431" i="1"/>
  <c r="M1429" i="1"/>
  <c r="I1430" i="1"/>
  <c r="M1430" i="1" s="1"/>
  <c r="I1431" i="1"/>
  <c r="I1432" i="1"/>
  <c r="M1432" i="1" s="1"/>
  <c r="I1433" i="1"/>
  <c r="M1433" i="1" s="1"/>
  <c r="I1434" i="1"/>
  <c r="M1434" i="1" s="1"/>
  <c r="I1429" i="1"/>
  <c r="M1428" i="1"/>
  <c r="M1427" i="1"/>
  <c r="O1426" i="1"/>
  <c r="O1425" i="1"/>
  <c r="M1424" i="1"/>
  <c r="M1420" i="1"/>
  <c r="M1421" i="1"/>
  <c r="M1422" i="1"/>
  <c r="M1423" i="1"/>
  <c r="M1419" i="1"/>
  <c r="O1417" i="1"/>
  <c r="O1418" i="1"/>
  <c r="O1416" i="1"/>
  <c r="M1414" i="1"/>
  <c r="M1415" i="1"/>
  <c r="M1411" i="1"/>
  <c r="M1412" i="1"/>
  <c r="M1413" i="1"/>
  <c r="M1405" i="1"/>
  <c r="M1406" i="1"/>
  <c r="M1407" i="1"/>
  <c r="M1408" i="1"/>
  <c r="M1409" i="1"/>
  <c r="M1410" i="1"/>
  <c r="M1401" i="1"/>
  <c r="M1402" i="1"/>
  <c r="M1403" i="1"/>
  <c r="M1404" i="1"/>
  <c r="M1400" i="1"/>
  <c r="M1398" i="1"/>
  <c r="M1399" i="1"/>
  <c r="M1397" i="1"/>
  <c r="M1396" i="1"/>
  <c r="M1395" i="1"/>
  <c r="M1394" i="1"/>
  <c r="M1393" i="1"/>
  <c r="M1392" i="1"/>
  <c r="M1391" i="1"/>
  <c r="M1390" i="1"/>
  <c r="M1388" i="1"/>
  <c r="M1389" i="1"/>
  <c r="M1387" i="1"/>
  <c r="M1386" i="1"/>
  <c r="M1385" i="1"/>
  <c r="M1384" i="1"/>
  <c r="M1383" i="1"/>
  <c r="M1382" i="1"/>
  <c r="M1381" i="1"/>
  <c r="M1380" i="1"/>
  <c r="M1379" i="1"/>
  <c r="M1378" i="1"/>
  <c r="M1377" i="1"/>
  <c r="M1374" i="1"/>
  <c r="M1375" i="1"/>
  <c r="M1376" i="1"/>
  <c r="M1373" i="1"/>
  <c r="M1372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58" i="1"/>
  <c r="M1359" i="1"/>
  <c r="M1357" i="1"/>
  <c r="M1354" i="1"/>
  <c r="M1355" i="1"/>
  <c r="M1356" i="1"/>
  <c r="M1353" i="1"/>
  <c r="M1352" i="1"/>
  <c r="M1351" i="1"/>
  <c r="M1350" i="1"/>
  <c r="M1349" i="1"/>
  <c r="M1348" i="1"/>
  <c r="M1345" i="1"/>
  <c r="M1346" i="1"/>
  <c r="M1347" i="1"/>
  <c r="M1344" i="1"/>
  <c r="M1343" i="1"/>
  <c r="M1342" i="1"/>
  <c r="M1341" i="1"/>
  <c r="O1340" i="1" l="1"/>
  <c r="M1338" i="1"/>
  <c r="M133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09" i="1"/>
  <c r="M1308" i="1"/>
  <c r="M1306" i="1"/>
  <c r="M1307" i="1"/>
  <c r="M1305" i="1"/>
  <c r="M1302" i="1"/>
  <c r="M1303" i="1"/>
  <c r="M1304" i="1"/>
  <c r="M1301" i="1"/>
  <c r="M1300" i="1"/>
  <c r="M1299" i="1"/>
  <c r="M1298" i="1"/>
  <c r="M1297" i="1"/>
  <c r="M1295" i="1"/>
  <c r="M1296" i="1"/>
  <c r="M1294" i="1"/>
  <c r="M1293" i="1"/>
  <c r="M1292" i="1"/>
  <c r="M1291" i="1"/>
  <c r="M1290" i="1"/>
  <c r="M1289" i="1"/>
  <c r="Q1288" i="1"/>
  <c r="S1287" i="1"/>
  <c r="S1441" i="1" s="1"/>
  <c r="O1285" i="1"/>
  <c r="O1284" i="1"/>
  <c r="M1286" i="1"/>
  <c r="M1283" i="1"/>
  <c r="M1281" i="1"/>
  <c r="M1282" i="1"/>
  <c r="M1280" i="1"/>
  <c r="M1279" i="1"/>
  <c r="M1278" i="1"/>
  <c r="Q1277" i="1"/>
  <c r="Q1441" i="1" s="1"/>
  <c r="M1276" i="1"/>
  <c r="O1275" i="1"/>
  <c r="M1274" i="1"/>
  <c r="M1272" i="1"/>
  <c r="M1273" i="1"/>
  <c r="M1271" i="1"/>
  <c r="M1270" i="1"/>
  <c r="M1268" i="1"/>
  <c r="M1269" i="1"/>
  <c r="M1267" i="1"/>
  <c r="O1266" i="1"/>
  <c r="M1265" i="1"/>
  <c r="M1262" i="1"/>
  <c r="M1263" i="1"/>
  <c r="M1264" i="1"/>
  <c r="M1261" i="1"/>
  <c r="M1260" i="1"/>
  <c r="M1259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37" i="1"/>
  <c r="M1441" i="1" s="1"/>
  <c r="M1236" i="1"/>
  <c r="M1235" i="1"/>
  <c r="O1441" i="1" l="1"/>
  <c r="I1232" i="1"/>
  <c r="N1231" i="1"/>
  <c r="O1231" i="1" s="1"/>
  <c r="I1231" i="1"/>
  <c r="H1228" i="1"/>
  <c r="M1228" i="1" s="1"/>
  <c r="I1227" i="1"/>
  <c r="H1227" i="1" s="1"/>
  <c r="M1226" i="1"/>
  <c r="I1225" i="1"/>
  <c r="I1226" i="1" s="1"/>
  <c r="I1222" i="1"/>
  <c r="I1223" i="1" s="1"/>
  <c r="I1219" i="1"/>
  <c r="I1218" i="1"/>
  <c r="I1217" i="1"/>
  <c r="Q1214" i="1"/>
  <c r="M1213" i="1"/>
  <c r="I1213" i="1"/>
  <c r="M1212" i="1"/>
  <c r="I1212" i="1"/>
  <c r="M1211" i="1"/>
  <c r="I1211" i="1"/>
  <c r="M1210" i="1"/>
  <c r="I1210" i="1"/>
  <c r="I1209" i="1"/>
  <c r="I1208" i="1"/>
  <c r="I1207" i="1"/>
  <c r="M1206" i="1"/>
  <c r="I1206" i="1"/>
  <c r="I1205" i="1"/>
  <c r="I1204" i="1"/>
  <c r="I1203" i="1"/>
  <c r="I1202" i="1"/>
  <c r="I1201" i="1"/>
  <c r="S1198" i="1"/>
  <c r="I1197" i="1"/>
  <c r="I1196" i="1"/>
  <c r="I1195" i="1"/>
  <c r="I1194" i="1"/>
  <c r="I1193" i="1"/>
  <c r="I1192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O1168" i="1"/>
  <c r="M1168" i="1"/>
  <c r="I1167" i="1"/>
  <c r="I1166" i="1"/>
  <c r="H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O1121" i="1"/>
  <c r="I1120" i="1"/>
  <c r="I1121" i="1" s="1"/>
  <c r="O1118" i="1"/>
  <c r="I1117" i="1"/>
  <c r="I1118" i="1" s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O1087" i="1"/>
  <c r="M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Q1073" i="1"/>
  <c r="O1073" i="1"/>
  <c r="M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O1029" i="1"/>
  <c r="M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O1013" i="1"/>
  <c r="M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O978" i="1"/>
  <c r="M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O942" i="1"/>
  <c r="M942" i="1"/>
  <c r="I941" i="1"/>
  <c r="I940" i="1"/>
  <c r="I939" i="1"/>
  <c r="M937" i="1"/>
  <c r="I936" i="1"/>
  <c r="I935" i="1"/>
  <c r="I934" i="1"/>
  <c r="I933" i="1"/>
  <c r="I932" i="1"/>
  <c r="O930" i="1"/>
  <c r="I929" i="1"/>
  <c r="I928" i="1"/>
  <c r="I927" i="1"/>
  <c r="I926" i="1"/>
  <c r="I925" i="1"/>
  <c r="I924" i="1"/>
  <c r="I923" i="1"/>
  <c r="L922" i="1"/>
  <c r="M922" i="1" s="1"/>
  <c r="M930" i="1" s="1"/>
  <c r="I922" i="1"/>
  <c r="I921" i="1"/>
  <c r="O919" i="1"/>
  <c r="M919" i="1"/>
  <c r="M1234" i="1" s="1"/>
  <c r="M1442" i="1" s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M874" i="1"/>
  <c r="I873" i="1"/>
  <c r="I872" i="1"/>
  <c r="I871" i="1"/>
  <c r="I870" i="1"/>
  <c r="O867" i="1"/>
  <c r="M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O853" i="1"/>
  <c r="I852" i="1"/>
  <c r="I851" i="1"/>
  <c r="S849" i="1"/>
  <c r="Q849" i="1"/>
  <c r="M848" i="1"/>
  <c r="M849" i="1" s="1"/>
  <c r="I848" i="1"/>
  <c r="O847" i="1"/>
  <c r="O849" i="1" s="1"/>
  <c r="I847" i="1"/>
  <c r="G845" i="1"/>
  <c r="S844" i="1"/>
  <c r="S845" i="1" s="1"/>
  <c r="Q844" i="1"/>
  <c r="Q845" i="1" s="1"/>
  <c r="O844" i="1"/>
  <c r="O845" i="1" s="1"/>
  <c r="M844" i="1"/>
  <c r="M845" i="1" s="1"/>
  <c r="I844" i="1"/>
  <c r="I845" i="1" s="1"/>
  <c r="O841" i="1"/>
  <c r="M841" i="1"/>
  <c r="I840" i="1"/>
  <c r="I839" i="1"/>
  <c r="I838" i="1"/>
  <c r="I837" i="1"/>
  <c r="I834" i="1"/>
  <c r="O833" i="1"/>
  <c r="I833" i="1"/>
  <c r="O832" i="1"/>
  <c r="I832" i="1"/>
  <c r="O831" i="1"/>
  <c r="I831" i="1"/>
  <c r="O830" i="1"/>
  <c r="I830" i="1"/>
  <c r="O829" i="1"/>
  <c r="I829" i="1"/>
  <c r="I826" i="1"/>
  <c r="Q825" i="1"/>
  <c r="I825" i="1"/>
  <c r="I824" i="1"/>
  <c r="I823" i="1"/>
  <c r="O822" i="1"/>
  <c r="I822" i="1"/>
  <c r="O821" i="1"/>
  <c r="I821" i="1"/>
  <c r="I820" i="1"/>
  <c r="I819" i="1"/>
  <c r="I818" i="1"/>
  <c r="I817" i="1"/>
  <c r="I816" i="1"/>
  <c r="I815" i="1"/>
  <c r="I814" i="1"/>
  <c r="I813" i="1"/>
  <c r="I812" i="1"/>
  <c r="I811" i="1"/>
  <c r="O810" i="1"/>
  <c r="I810" i="1"/>
  <c r="I809" i="1"/>
  <c r="I808" i="1"/>
  <c r="I807" i="1"/>
  <c r="I806" i="1"/>
  <c r="I805" i="1"/>
  <c r="I804" i="1"/>
  <c r="I803" i="1"/>
  <c r="I802" i="1"/>
  <c r="Q801" i="1"/>
  <c r="I801" i="1"/>
  <c r="O800" i="1"/>
  <c r="I800" i="1"/>
  <c r="I799" i="1"/>
  <c r="I798" i="1"/>
  <c r="I797" i="1"/>
  <c r="Q796" i="1"/>
  <c r="I796" i="1"/>
  <c r="O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2" i="1"/>
  <c r="I771" i="1"/>
  <c r="I770" i="1"/>
  <c r="I769" i="1"/>
  <c r="I768" i="1"/>
  <c r="I767" i="1"/>
  <c r="I766" i="1"/>
  <c r="I765" i="1"/>
  <c r="I764" i="1"/>
  <c r="I763" i="1"/>
  <c r="Q761" i="1"/>
  <c r="O761" i="1"/>
  <c r="I760" i="1"/>
  <c r="I759" i="1"/>
  <c r="I758" i="1"/>
  <c r="I757" i="1"/>
  <c r="I756" i="1"/>
  <c r="I755" i="1"/>
  <c r="O753" i="1"/>
  <c r="M753" i="1"/>
  <c r="I752" i="1"/>
  <c r="I751" i="1"/>
  <c r="I750" i="1"/>
  <c r="I749" i="1"/>
  <c r="I748" i="1"/>
  <c r="O745" i="1"/>
  <c r="M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M728" i="1"/>
  <c r="I727" i="1"/>
  <c r="I728" i="1" s="1"/>
  <c r="O725" i="1"/>
  <c r="M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M698" i="1"/>
  <c r="N697" i="1"/>
  <c r="O697" i="1" s="1"/>
  <c r="O698" i="1" s="1"/>
  <c r="I697" i="1"/>
  <c r="I698" i="1" s="1"/>
  <c r="O695" i="1"/>
  <c r="M695" i="1"/>
  <c r="I694" i="1"/>
  <c r="I693" i="1"/>
  <c r="I692" i="1"/>
  <c r="I691" i="1"/>
  <c r="I690" i="1"/>
  <c r="M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N666" i="1"/>
  <c r="O666" i="1" s="1"/>
  <c r="I666" i="1"/>
  <c r="O665" i="1"/>
  <c r="I665" i="1"/>
  <c r="I664" i="1"/>
  <c r="I663" i="1"/>
  <c r="I662" i="1"/>
  <c r="I661" i="1"/>
  <c r="I660" i="1"/>
  <c r="I659" i="1"/>
  <c r="I658" i="1"/>
  <c r="I657" i="1"/>
  <c r="I656" i="1"/>
  <c r="M654" i="1"/>
  <c r="I653" i="1"/>
  <c r="I652" i="1"/>
  <c r="I651" i="1"/>
  <c r="I650" i="1"/>
  <c r="I649" i="1"/>
  <c r="N648" i="1"/>
  <c r="O648" i="1" s="1"/>
  <c r="O654" i="1" s="1"/>
  <c r="I648" i="1"/>
  <c r="I647" i="1"/>
  <c r="O645" i="1"/>
  <c r="I644" i="1"/>
  <c r="I643" i="1"/>
  <c r="I642" i="1"/>
  <c r="L641" i="1"/>
  <c r="M641" i="1" s="1"/>
  <c r="M645" i="1" s="1"/>
  <c r="I641" i="1"/>
  <c r="O639" i="1"/>
  <c r="M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O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M552" i="1"/>
  <c r="M617" i="1" s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L527" i="1"/>
  <c r="M527" i="1" s="1"/>
  <c r="M528" i="1" s="1"/>
  <c r="I527" i="1"/>
  <c r="I526" i="1"/>
  <c r="I525" i="1"/>
  <c r="I524" i="1"/>
  <c r="N523" i="1"/>
  <c r="O523" i="1" s="1"/>
  <c r="O528" i="1" s="1"/>
  <c r="I523" i="1"/>
  <c r="I522" i="1"/>
  <c r="I521" i="1"/>
  <c r="M519" i="1"/>
  <c r="O518" i="1"/>
  <c r="I518" i="1"/>
  <c r="O517" i="1"/>
  <c r="I517" i="1"/>
  <c r="O516" i="1"/>
  <c r="I516" i="1"/>
  <c r="O515" i="1"/>
  <c r="I515" i="1"/>
  <c r="O514" i="1"/>
  <c r="I514" i="1"/>
  <c r="O513" i="1"/>
  <c r="I513" i="1"/>
  <c r="O512" i="1"/>
  <c r="I512" i="1"/>
  <c r="O511" i="1"/>
  <c r="I511" i="1"/>
  <c r="N510" i="1"/>
  <c r="O510" i="1" s="1"/>
  <c r="I510" i="1"/>
  <c r="N509" i="1"/>
  <c r="O509" i="1" s="1"/>
  <c r="I509" i="1"/>
  <c r="I506" i="1"/>
  <c r="L505" i="1"/>
  <c r="M505" i="1" s="1"/>
  <c r="I505" i="1"/>
  <c r="I504" i="1"/>
  <c r="O503" i="1"/>
  <c r="O507" i="1" s="1"/>
  <c r="I503" i="1"/>
  <c r="L502" i="1"/>
  <c r="M502" i="1" s="1"/>
  <c r="I502" i="1"/>
  <c r="I501" i="1"/>
  <c r="I500" i="1"/>
  <c r="I499" i="1"/>
  <c r="I498" i="1"/>
  <c r="I497" i="1"/>
  <c r="I496" i="1"/>
  <c r="Q494" i="1"/>
  <c r="O494" i="1"/>
  <c r="M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O340" i="1"/>
  <c r="I339" i="1"/>
  <c r="Q337" i="1"/>
  <c r="O337" i="1"/>
  <c r="I336" i="1"/>
  <c r="I335" i="1"/>
  <c r="I334" i="1"/>
  <c r="I333" i="1"/>
  <c r="I332" i="1"/>
  <c r="I331" i="1"/>
  <c r="I330" i="1"/>
  <c r="Q328" i="1"/>
  <c r="O328" i="1"/>
  <c r="I327" i="1"/>
  <c r="I326" i="1"/>
  <c r="I325" i="1"/>
  <c r="Q323" i="1"/>
  <c r="O323" i="1"/>
  <c r="I322" i="1"/>
  <c r="I321" i="1"/>
  <c r="I320" i="1"/>
  <c r="O318" i="1"/>
  <c r="I317" i="1"/>
  <c r="I316" i="1"/>
  <c r="I315" i="1"/>
  <c r="I314" i="1"/>
  <c r="M311" i="1"/>
  <c r="I310" i="1"/>
  <c r="I309" i="1"/>
  <c r="I308" i="1"/>
  <c r="I307" i="1"/>
  <c r="M305" i="1"/>
  <c r="I304" i="1"/>
  <c r="I303" i="1"/>
  <c r="I302" i="1"/>
  <c r="I301" i="1"/>
  <c r="I300" i="1"/>
  <c r="I299" i="1"/>
  <c r="I298" i="1"/>
  <c r="I297" i="1"/>
  <c r="I296" i="1"/>
  <c r="I295" i="1"/>
  <c r="O293" i="1"/>
  <c r="M293" i="1"/>
  <c r="I292" i="1"/>
  <c r="I291" i="1"/>
  <c r="I290" i="1"/>
  <c r="I289" i="1"/>
  <c r="I288" i="1"/>
  <c r="O285" i="1"/>
  <c r="I285" i="1"/>
  <c r="O284" i="1"/>
  <c r="I284" i="1"/>
  <c r="O283" i="1"/>
  <c r="I283" i="1"/>
  <c r="I282" i="1"/>
  <c r="I281" i="1"/>
  <c r="I280" i="1"/>
  <c r="O279" i="1"/>
  <c r="I279" i="1"/>
  <c r="I278" i="1"/>
  <c r="I277" i="1"/>
  <c r="I276" i="1"/>
  <c r="N275" i="1"/>
  <c r="O275" i="1" s="1"/>
  <c r="I275" i="1"/>
  <c r="I274" i="1"/>
  <c r="M273" i="1"/>
  <c r="I273" i="1"/>
  <c r="I272" i="1"/>
  <c r="I271" i="1"/>
  <c r="I270" i="1"/>
  <c r="I269" i="1"/>
  <c r="I268" i="1"/>
  <c r="I267" i="1"/>
  <c r="I266" i="1"/>
  <c r="I265" i="1"/>
  <c r="L264" i="1"/>
  <c r="M264" i="1" s="1"/>
  <c r="I264" i="1"/>
  <c r="L263" i="1"/>
  <c r="M263" i="1" s="1"/>
  <c r="I263" i="1"/>
  <c r="I262" i="1"/>
  <c r="O260" i="1"/>
  <c r="L259" i="1"/>
  <c r="M259" i="1" s="1"/>
  <c r="I259" i="1"/>
  <c r="I258" i="1"/>
  <c r="I257" i="1"/>
  <c r="I256" i="1"/>
  <c r="I255" i="1"/>
  <c r="L254" i="1"/>
  <c r="M254" i="1" s="1"/>
  <c r="I254" i="1"/>
  <c r="I253" i="1"/>
  <c r="O251" i="1"/>
  <c r="I250" i="1"/>
  <c r="L249" i="1"/>
  <c r="M249" i="1" s="1"/>
  <c r="M251" i="1" s="1"/>
  <c r="I249" i="1"/>
  <c r="I248" i="1"/>
  <c r="M246" i="1"/>
  <c r="I245" i="1"/>
  <c r="O244" i="1"/>
  <c r="I244" i="1"/>
  <c r="I243" i="1"/>
  <c r="I242" i="1"/>
  <c r="O241" i="1"/>
  <c r="I241" i="1"/>
  <c r="I240" i="1"/>
  <c r="I239" i="1"/>
  <c r="I238" i="1"/>
  <c r="I237" i="1"/>
  <c r="O236" i="1"/>
  <c r="I236" i="1"/>
  <c r="N235" i="1"/>
  <c r="O235" i="1" s="1"/>
  <c r="I235" i="1"/>
  <c r="I232" i="1"/>
  <c r="I231" i="1"/>
  <c r="I230" i="1"/>
  <c r="I229" i="1"/>
  <c r="I228" i="1"/>
  <c r="I227" i="1"/>
  <c r="I226" i="1"/>
  <c r="I225" i="1"/>
  <c r="N224" i="1"/>
  <c r="O224" i="1" s="1"/>
  <c r="I224" i="1"/>
  <c r="I223" i="1"/>
  <c r="I222" i="1"/>
  <c r="I221" i="1"/>
  <c r="I220" i="1"/>
  <c r="M219" i="1"/>
  <c r="I219" i="1"/>
  <c r="I218" i="1"/>
  <c r="I217" i="1"/>
  <c r="I216" i="1"/>
  <c r="I215" i="1"/>
  <c r="L214" i="1"/>
  <c r="M214" i="1" s="1"/>
  <c r="I214" i="1"/>
  <c r="I213" i="1"/>
  <c r="I212" i="1"/>
  <c r="I211" i="1"/>
  <c r="M210" i="1"/>
  <c r="I210" i="1"/>
  <c r="I209" i="1"/>
  <c r="O208" i="1"/>
  <c r="I208" i="1"/>
  <c r="I205" i="1"/>
  <c r="I202" i="1"/>
  <c r="I201" i="1"/>
  <c r="I200" i="1"/>
  <c r="I199" i="1"/>
  <c r="I198" i="1"/>
  <c r="I197" i="1"/>
  <c r="O196" i="1"/>
  <c r="O203" i="1" s="1"/>
  <c r="I196" i="1"/>
  <c r="I195" i="1"/>
  <c r="I192" i="1"/>
  <c r="I191" i="1"/>
  <c r="M190" i="1"/>
  <c r="M193" i="1" s="1"/>
  <c r="I190" i="1"/>
  <c r="O188" i="1"/>
  <c r="M188" i="1"/>
  <c r="I187" i="1"/>
  <c r="I186" i="1"/>
  <c r="I183" i="1"/>
  <c r="M182" i="1"/>
  <c r="I182" i="1"/>
  <c r="M181" i="1"/>
  <c r="I181" i="1"/>
  <c r="I180" i="1"/>
  <c r="I179" i="1"/>
  <c r="I178" i="1"/>
  <c r="M177" i="1"/>
  <c r="I177" i="1"/>
  <c r="I176" i="1"/>
  <c r="M174" i="1"/>
  <c r="I173" i="1"/>
  <c r="I170" i="1"/>
  <c r="O169" i="1"/>
  <c r="O171" i="1" s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M150" i="1"/>
  <c r="M171" i="1" s="1"/>
  <c r="I150" i="1"/>
  <c r="I149" i="1"/>
  <c r="I148" i="1"/>
  <c r="I147" i="1"/>
  <c r="I146" i="1"/>
  <c r="I145" i="1"/>
  <c r="M143" i="1"/>
  <c r="O142" i="1"/>
  <c r="I142" i="1"/>
  <c r="O141" i="1"/>
  <c r="I141" i="1"/>
  <c r="O140" i="1"/>
  <c r="I140" i="1"/>
  <c r="O139" i="1"/>
  <c r="I139" i="1"/>
  <c r="O138" i="1"/>
  <c r="I138" i="1"/>
  <c r="O137" i="1"/>
  <c r="I137" i="1"/>
  <c r="I136" i="1"/>
  <c r="O134" i="1"/>
  <c r="M134" i="1"/>
  <c r="I133" i="1"/>
  <c r="I132" i="1"/>
  <c r="I131" i="1"/>
  <c r="I130" i="1"/>
  <c r="I129" i="1"/>
  <c r="O127" i="1"/>
  <c r="M127" i="1"/>
  <c r="I126" i="1"/>
  <c r="I125" i="1"/>
  <c r="I124" i="1"/>
  <c r="I123" i="1"/>
  <c r="I122" i="1"/>
  <c r="I121" i="1"/>
  <c r="I120" i="1"/>
  <c r="I119" i="1"/>
  <c r="I118" i="1"/>
  <c r="I117" i="1"/>
  <c r="M115" i="1"/>
  <c r="I114" i="1"/>
  <c r="I113" i="1"/>
  <c r="N110" i="1"/>
  <c r="I110" i="1"/>
  <c r="I109" i="1"/>
  <c r="O108" i="1"/>
  <c r="I108" i="1"/>
  <c r="N107" i="1"/>
  <c r="O107" i="1" s="1"/>
  <c r="I107" i="1"/>
  <c r="I106" i="1"/>
  <c r="I105" i="1"/>
  <c r="I104" i="1"/>
  <c r="O103" i="1"/>
  <c r="I103" i="1"/>
  <c r="M102" i="1"/>
  <c r="I102" i="1"/>
  <c r="O101" i="1"/>
  <c r="I101" i="1"/>
  <c r="L100" i="1"/>
  <c r="M100" i="1" s="1"/>
  <c r="I100" i="1"/>
  <c r="L99" i="1"/>
  <c r="M99" i="1" s="1"/>
  <c r="I99" i="1"/>
  <c r="I98" i="1"/>
  <c r="I97" i="1"/>
  <c r="O96" i="1"/>
  <c r="I96" i="1"/>
  <c r="I93" i="1"/>
  <c r="I92" i="1"/>
  <c r="L91" i="1"/>
  <c r="M91" i="1" s="1"/>
  <c r="M94" i="1" s="1"/>
  <c r="I91" i="1"/>
  <c r="I90" i="1"/>
  <c r="I89" i="1"/>
  <c r="O88" i="1"/>
  <c r="O94" i="1" s="1"/>
  <c r="I88" i="1"/>
  <c r="I87" i="1"/>
  <c r="I86" i="1"/>
  <c r="O84" i="1"/>
  <c r="I83" i="1"/>
  <c r="I82" i="1"/>
  <c r="I81" i="1"/>
  <c r="I80" i="1"/>
  <c r="I79" i="1"/>
  <c r="I78" i="1"/>
  <c r="O76" i="1"/>
  <c r="I75" i="1"/>
  <c r="I74" i="1"/>
  <c r="L73" i="1"/>
  <c r="M73" i="1" s="1"/>
  <c r="I73" i="1"/>
  <c r="I72" i="1"/>
  <c r="M71" i="1"/>
  <c r="I71" i="1"/>
  <c r="L70" i="1"/>
  <c r="M70" i="1" s="1"/>
  <c r="I70" i="1"/>
  <c r="I69" i="1"/>
  <c r="O67" i="1"/>
  <c r="M67" i="1"/>
  <c r="I66" i="1"/>
  <c r="I65" i="1"/>
  <c r="I64" i="1"/>
  <c r="I63" i="1"/>
  <c r="I62" i="1"/>
  <c r="I61" i="1"/>
  <c r="O59" i="1"/>
  <c r="I58" i="1"/>
  <c r="I57" i="1"/>
  <c r="I56" i="1"/>
  <c r="I55" i="1"/>
  <c r="M54" i="1"/>
  <c r="I54" i="1"/>
  <c r="I53" i="1"/>
  <c r="L52" i="1"/>
  <c r="M52" i="1" s="1"/>
  <c r="I52" i="1"/>
  <c r="M51" i="1"/>
  <c r="I51" i="1"/>
  <c r="I50" i="1"/>
  <c r="I49" i="1"/>
  <c r="I46" i="1"/>
  <c r="I45" i="1"/>
  <c r="I44" i="1"/>
  <c r="I43" i="1"/>
  <c r="M42" i="1"/>
  <c r="I42" i="1"/>
  <c r="M41" i="1"/>
  <c r="I41" i="1"/>
  <c r="M40" i="1"/>
  <c r="I40" i="1"/>
  <c r="O39" i="1"/>
  <c r="O47" i="1" s="1"/>
  <c r="I39" i="1"/>
  <c r="I38" i="1"/>
  <c r="I37" i="1"/>
  <c r="I36" i="1"/>
  <c r="M34" i="1"/>
  <c r="I33" i="1"/>
  <c r="I32" i="1"/>
  <c r="I31" i="1"/>
  <c r="O29" i="1"/>
  <c r="I28" i="1"/>
  <c r="I27" i="1"/>
  <c r="I26" i="1"/>
  <c r="I23" i="1"/>
  <c r="O22" i="1"/>
  <c r="M22" i="1"/>
  <c r="I22" i="1"/>
  <c r="O21" i="1"/>
  <c r="M21" i="1"/>
  <c r="I21" i="1"/>
  <c r="O20" i="1"/>
  <c r="M20" i="1"/>
  <c r="M24" i="1" s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O13" i="1"/>
  <c r="I13" i="1"/>
  <c r="O12" i="1"/>
  <c r="I12" i="1"/>
  <c r="O11" i="1"/>
  <c r="I11" i="1"/>
  <c r="O10" i="1"/>
  <c r="I10" i="1"/>
  <c r="O9" i="1"/>
  <c r="I9" i="1"/>
  <c r="I978" i="1" l="1"/>
  <c r="I1168" i="1"/>
  <c r="I305" i="1"/>
  <c r="I753" i="1"/>
  <c r="H919" i="1"/>
  <c r="H725" i="1"/>
  <c r="H698" i="1"/>
  <c r="I1163" i="1"/>
  <c r="I328" i="1"/>
  <c r="O688" i="1"/>
  <c r="I725" i="1"/>
  <c r="I745" i="1"/>
  <c r="I761" i="1"/>
  <c r="I849" i="1"/>
  <c r="H1073" i="1"/>
  <c r="M47" i="1"/>
  <c r="I84" i="1"/>
  <c r="H978" i="1"/>
  <c r="I1073" i="1"/>
  <c r="M59" i="1"/>
  <c r="H930" i="1"/>
  <c r="H1013" i="1"/>
  <c r="I1087" i="1"/>
  <c r="I127" i="1"/>
  <c r="I29" i="1"/>
  <c r="O110" i="1"/>
  <c r="O111" i="1" s="1"/>
  <c r="T110" i="1"/>
  <c r="I171" i="1"/>
  <c r="I654" i="1"/>
  <c r="I695" i="1"/>
  <c r="Q827" i="1"/>
  <c r="I874" i="1"/>
  <c r="H1115" i="1"/>
  <c r="H1168" i="1"/>
  <c r="I1233" i="1"/>
  <c r="I251" i="1"/>
  <c r="I318" i="1"/>
  <c r="I853" i="1"/>
  <c r="H867" i="1"/>
  <c r="H942" i="1"/>
  <c r="I528" i="1"/>
  <c r="O24" i="1"/>
  <c r="I47" i="1"/>
  <c r="I59" i="1"/>
  <c r="I67" i="1"/>
  <c r="M111" i="1"/>
  <c r="I115" i="1"/>
  <c r="I134" i="1"/>
  <c r="O143" i="1"/>
  <c r="I193" i="1"/>
  <c r="O286" i="1"/>
  <c r="I323" i="1"/>
  <c r="I645" i="1"/>
  <c r="I76" i="1"/>
  <c r="I24" i="1"/>
  <c r="I188" i="1"/>
  <c r="I203" i="1"/>
  <c r="O519" i="1"/>
  <c r="I519" i="1"/>
  <c r="I1189" i="1"/>
  <c r="I34" i="1"/>
  <c r="M76" i="1"/>
  <c r="I111" i="1"/>
  <c r="I143" i="1"/>
  <c r="M184" i="1"/>
  <c r="M233" i="1"/>
  <c r="I246" i="1"/>
  <c r="I494" i="1"/>
  <c r="I688" i="1"/>
  <c r="H849" i="1"/>
  <c r="O246" i="1"/>
  <c r="I286" i="1"/>
  <c r="M286" i="1"/>
  <c r="I617" i="1"/>
  <c r="H845" i="1"/>
  <c r="I260" i="1"/>
  <c r="I293" i="1"/>
  <c r="I311" i="1"/>
  <c r="I337" i="1"/>
  <c r="I507" i="1"/>
  <c r="I841" i="1"/>
  <c r="I1013" i="1"/>
  <c r="I1029" i="1"/>
  <c r="H1214" i="1"/>
  <c r="I639" i="1"/>
  <c r="I793" i="1"/>
  <c r="H841" i="1"/>
  <c r="I937" i="1"/>
  <c r="I942" i="1"/>
  <c r="H1029" i="1"/>
  <c r="I1115" i="1"/>
  <c r="H1189" i="1"/>
  <c r="H1198" i="1"/>
  <c r="I1220" i="1"/>
  <c r="I867" i="1"/>
  <c r="I919" i="1"/>
  <c r="H1087" i="1"/>
  <c r="I1198" i="1"/>
  <c r="Q1227" i="1"/>
  <c r="M1227" i="1"/>
  <c r="S1227" i="1"/>
  <c r="I94" i="1"/>
  <c r="O835" i="1"/>
  <c r="H1233" i="1"/>
  <c r="M507" i="1"/>
  <c r="M260" i="1"/>
  <c r="I184" i="1"/>
  <c r="I827" i="1"/>
  <c r="O1227" i="1"/>
  <c r="I1229" i="1"/>
  <c r="I233" i="1"/>
  <c r="O233" i="1"/>
  <c r="O827" i="1"/>
  <c r="I930" i="1"/>
  <c r="I1214" i="1"/>
  <c r="S1228" i="1"/>
  <c r="Q1228" i="1"/>
  <c r="O1228" i="1"/>
  <c r="I835" i="1"/>
  <c r="H850" i="1" l="1"/>
  <c r="H827" i="1"/>
  <c r="I1234" i="1"/>
  <c r="I1442" i="1" s="1"/>
  <c r="O1234" i="1"/>
  <c r="O1442" i="1" s="1"/>
  <c r="Q1234" i="1"/>
  <c r="Q1442" i="1" s="1"/>
  <c r="S1234" i="1"/>
  <c r="S1442" i="1" s="1"/>
</calcChain>
</file>

<file path=xl/comments1.xml><?xml version="1.0" encoding="utf-8"?>
<comments xmlns="http://schemas.openxmlformats.org/spreadsheetml/2006/main">
  <authors>
    <author>Шангитбаева Жанар</author>
    <author>Автор</author>
  </authors>
  <commentList>
    <comment ref="E321" authorId="0">
      <text>
        <r>
          <rPr>
            <b/>
            <sz val="9"/>
            <color indexed="81"/>
            <rFont val="Tahoma"/>
            <family val="2"/>
            <charset val="204"/>
          </rPr>
          <t>Шангитбаева  будет предоставлено письмо п.п 10 параграф 4</t>
        </r>
      </text>
    </comment>
    <comment ref="E759" authorId="0">
      <text>
        <r>
          <rPr>
            <b/>
            <sz val="9"/>
            <color indexed="81"/>
            <rFont val="Tahoma"/>
            <family val="2"/>
            <charset val="204"/>
          </rPr>
          <t>Шангитбаева Жанар:</t>
        </r>
        <r>
          <rPr>
            <sz val="9"/>
            <color indexed="81"/>
            <rFont val="Tahoma"/>
            <family val="2"/>
            <charset val="204"/>
          </rPr>
          <t xml:space="preserve">
будем переобъявлять 100м</t>
        </r>
      </text>
    </comment>
    <comment ref="D1298" authorId="1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Автобус для перевозки персонала СтМЭС</t>
        </r>
      </text>
    </comment>
  </commentList>
</comments>
</file>

<file path=xl/sharedStrings.xml><?xml version="1.0" encoding="utf-8"?>
<sst xmlns="http://schemas.openxmlformats.org/spreadsheetml/2006/main" count="7391" uniqueCount="2833">
  <si>
    <t>Перечень закупаемых товаров АО "АРЭК" на 2020 год (текущая деятельность + инвест) с НДС</t>
  </si>
  <si>
    <t>Вид предмета закупок</t>
  </si>
  <si>
    <t>Код МПЗ</t>
  </si>
  <si>
    <t>Наименование</t>
  </si>
  <si>
    <t>ед. изм.</t>
  </si>
  <si>
    <t>Всего</t>
  </si>
  <si>
    <t>Планируемый способ закупок</t>
  </si>
  <si>
    <t>Уровень закупа</t>
  </si>
  <si>
    <t>Потребность поставки на склад покупателя по кварталам</t>
  </si>
  <si>
    <t>Описание,краткие технические харак-ки</t>
  </si>
  <si>
    <t xml:space="preserve">Количество, объём </t>
  </si>
  <si>
    <t>Цена за единицу, тенге с НДС</t>
  </si>
  <si>
    <t>Общая сумма,  тенге с НДС т.т</t>
  </si>
  <si>
    <t>кол-во</t>
  </si>
  <si>
    <t>сумма</t>
  </si>
  <si>
    <t>Материалы на передаточные устройства и энергооборудование</t>
  </si>
  <si>
    <t>1 квартал</t>
  </si>
  <si>
    <t>2 квартал</t>
  </si>
  <si>
    <t>3 квартал</t>
  </si>
  <si>
    <t>4 квартал</t>
  </si>
  <si>
    <t>Кабель силовой  и муфты</t>
  </si>
  <si>
    <t>товар</t>
  </si>
  <si>
    <t>000017635</t>
  </si>
  <si>
    <t>КАБЕЛЬ</t>
  </si>
  <si>
    <t>АВВГ 3*10+1*6</t>
  </si>
  <si>
    <t>М</t>
  </si>
  <si>
    <t>тендер</t>
  </si>
  <si>
    <t>000002475</t>
  </si>
  <si>
    <t xml:space="preserve">КАБЕЛЬ </t>
  </si>
  <si>
    <t>АВВГ 3*6+1*4</t>
  </si>
  <si>
    <t>000002394</t>
  </si>
  <si>
    <t xml:space="preserve"> АВВГ 4*4</t>
  </si>
  <si>
    <t>000002398</t>
  </si>
  <si>
    <t xml:space="preserve"> АВВГ 2*4</t>
  </si>
  <si>
    <t>000002487</t>
  </si>
  <si>
    <t>АВВГ 2*2.5</t>
  </si>
  <si>
    <t>000037943</t>
  </si>
  <si>
    <t>АВБбШв-4*95,силовой 0.4 кВ</t>
  </si>
  <si>
    <t>000002420</t>
  </si>
  <si>
    <t>АВБбШв 4*120</t>
  </si>
  <si>
    <t>000076747</t>
  </si>
  <si>
    <t xml:space="preserve">  АВВГ 3*2.5</t>
  </si>
  <si>
    <t>м</t>
  </si>
  <si>
    <t>000037944</t>
  </si>
  <si>
    <t xml:space="preserve"> ААБЛ-10 3*120,силовой 10кВ</t>
  </si>
  <si>
    <t>000037633</t>
  </si>
  <si>
    <t xml:space="preserve">МУФТА </t>
  </si>
  <si>
    <t>концевая до 1кВ ЕРКТ-0047(S10)</t>
  </si>
  <si>
    <t>КОМП</t>
  </si>
  <si>
    <t>ЗЦП</t>
  </si>
  <si>
    <t>000074414</t>
  </si>
  <si>
    <t>МУФТА</t>
  </si>
  <si>
    <t xml:space="preserve"> МПП 0.5 с ТУТ ССД</t>
  </si>
  <si>
    <t>ШТ</t>
  </si>
  <si>
    <t>000062938</t>
  </si>
  <si>
    <t xml:space="preserve">Муфта </t>
  </si>
  <si>
    <t>концевая ЕРКТ-0047-L 12-CEE01</t>
  </si>
  <si>
    <t>000021588</t>
  </si>
  <si>
    <t>соединительная GUSJ 12/70-120</t>
  </si>
  <si>
    <t>000021562</t>
  </si>
  <si>
    <t>концевая GUST 12/70-120/800L12</t>
  </si>
  <si>
    <t>000000079</t>
  </si>
  <si>
    <t xml:space="preserve">Провод </t>
  </si>
  <si>
    <t>осветительный АППВ-3х2,5</t>
  </si>
  <si>
    <t>Кабель  контрольный</t>
  </si>
  <si>
    <t>000002416</t>
  </si>
  <si>
    <t xml:space="preserve"> контрольный КВВГ 7х1,5</t>
  </si>
  <si>
    <t>000002395</t>
  </si>
  <si>
    <t>контрольный КВВГ 10х2,5</t>
  </si>
  <si>
    <t>000073924</t>
  </si>
  <si>
    <t xml:space="preserve"> КГВВнг 7*1.5</t>
  </si>
  <si>
    <t>Кабель гибкий  КГ</t>
  </si>
  <si>
    <t>000002408</t>
  </si>
  <si>
    <t>гибкий  КГ 3х6+1х4</t>
  </si>
  <si>
    <t>000002513</t>
  </si>
  <si>
    <t xml:space="preserve"> гибкий  КГ 2х2,5</t>
  </si>
  <si>
    <t>000002512</t>
  </si>
  <si>
    <t>гибкий  КГ 2х1,5</t>
  </si>
  <si>
    <t>Провод  голый и грозотрос</t>
  </si>
  <si>
    <t>000023336</t>
  </si>
  <si>
    <t>АС-150/19 ГОЛЫЙ</t>
  </si>
  <si>
    <t>ТН</t>
  </si>
  <si>
    <t>000023335</t>
  </si>
  <si>
    <t xml:space="preserve"> голый АС-120</t>
  </si>
  <si>
    <t>000023351</t>
  </si>
  <si>
    <t>АС-95/16 ГОЛЫЙ</t>
  </si>
  <si>
    <t>КГ</t>
  </si>
  <si>
    <t>000023349</t>
  </si>
  <si>
    <t>АС-70/11 ГОЛЫЙ</t>
  </si>
  <si>
    <t>000030942</t>
  </si>
  <si>
    <t>голый  ас 50/8</t>
  </si>
  <si>
    <t>000023343</t>
  </si>
  <si>
    <t xml:space="preserve"> АС-35/6,2 ГОЛЫЙ</t>
  </si>
  <si>
    <t>000023359</t>
  </si>
  <si>
    <t>голый А-35</t>
  </si>
  <si>
    <t>000023360</t>
  </si>
  <si>
    <t>голый А-50</t>
  </si>
  <si>
    <t>000073067</t>
  </si>
  <si>
    <t xml:space="preserve">ТРОС </t>
  </si>
  <si>
    <t xml:space="preserve"> С-50 грозозащитный оцинкованный</t>
  </si>
  <si>
    <t>000023337</t>
  </si>
  <si>
    <t xml:space="preserve">Провод  </t>
  </si>
  <si>
    <t xml:space="preserve"> АС-185 Голый</t>
  </si>
  <si>
    <t>000057996</t>
  </si>
  <si>
    <t xml:space="preserve"> д.6.2 стальной ГОСТ 2688-80</t>
  </si>
  <si>
    <t>Провод установочный</t>
  </si>
  <si>
    <t>000002613</t>
  </si>
  <si>
    <t xml:space="preserve"> АПВ-2,5 (м)</t>
  </si>
  <si>
    <t>000002616</t>
  </si>
  <si>
    <t xml:space="preserve">  АПВ-4</t>
  </si>
  <si>
    <t>000002539</t>
  </si>
  <si>
    <t xml:space="preserve"> АПВ-25</t>
  </si>
  <si>
    <t>000002538</t>
  </si>
  <si>
    <t>АПВ-35</t>
  </si>
  <si>
    <t>000002543</t>
  </si>
  <si>
    <t xml:space="preserve"> УСТАНОВОЧНЫЙ АПВ-50</t>
  </si>
  <si>
    <t>000000074</t>
  </si>
  <si>
    <t xml:space="preserve"> осветительный АППВ-2х2,5</t>
  </si>
  <si>
    <t>000002529</t>
  </si>
  <si>
    <t xml:space="preserve"> ПВС 2*1.5</t>
  </si>
  <si>
    <t>000023385</t>
  </si>
  <si>
    <t xml:space="preserve"> ПВЗ-1,5 МОНТАЖНЫЙ</t>
  </si>
  <si>
    <t>000023386</t>
  </si>
  <si>
    <t xml:space="preserve"> ПВЗ-2,5 МОНТАЖНЫЙ</t>
  </si>
  <si>
    <t>000023367</t>
  </si>
  <si>
    <t xml:space="preserve">  МГ-16</t>
  </si>
  <si>
    <t>Эмаль провод, припой, шланг брониров.</t>
  </si>
  <si>
    <t>000023419</t>
  </si>
  <si>
    <t xml:space="preserve"> ПЭТВ 2*0.2</t>
  </si>
  <si>
    <t>000002579</t>
  </si>
  <si>
    <t xml:space="preserve"> ПЭТВ 2*1.45</t>
  </si>
  <si>
    <t>000002865</t>
  </si>
  <si>
    <t xml:space="preserve">Припой </t>
  </si>
  <si>
    <t xml:space="preserve"> ПОС-40</t>
  </si>
  <si>
    <t>000002863</t>
  </si>
  <si>
    <t>Припой</t>
  </si>
  <si>
    <t xml:space="preserve"> ПОС-30</t>
  </si>
  <si>
    <t>000021204</t>
  </si>
  <si>
    <t xml:space="preserve">РУКАВ </t>
  </si>
  <si>
    <t xml:space="preserve"> Р3-ЦХ 15 металлический</t>
  </si>
  <si>
    <t>000074134</t>
  </si>
  <si>
    <t xml:space="preserve"> Р3-ЦХ 25 металлический</t>
  </si>
  <si>
    <t>Провод СИП</t>
  </si>
  <si>
    <t>000002556</t>
  </si>
  <si>
    <t xml:space="preserve"> ПЭТВ 2*1.18</t>
  </si>
  <si>
    <t>000030937</t>
  </si>
  <si>
    <t xml:space="preserve"> СИП-4 4*50-0,6/1</t>
  </si>
  <si>
    <t>000030940</t>
  </si>
  <si>
    <t xml:space="preserve"> СИП-4 4*70-0,6/1</t>
  </si>
  <si>
    <t>000013362</t>
  </si>
  <si>
    <t xml:space="preserve"> СИП-4 4*16</t>
  </si>
  <si>
    <t>000030939</t>
  </si>
  <si>
    <t xml:space="preserve"> СИП-4 4*25-0,6/1</t>
  </si>
  <si>
    <t>000002611</t>
  </si>
  <si>
    <t xml:space="preserve"> СИП-3 1х50</t>
  </si>
  <si>
    <t>000002528</t>
  </si>
  <si>
    <t xml:space="preserve"> СИП-4 2*16-0,6/1</t>
  </si>
  <si>
    <t>Трансформаторы тока 10 кВ</t>
  </si>
  <si>
    <t>000026768</t>
  </si>
  <si>
    <t>ТРАНСФОРМАТОР тока</t>
  </si>
  <si>
    <t>000026767</t>
  </si>
  <si>
    <t>000026765</t>
  </si>
  <si>
    <t>000026771</t>
  </si>
  <si>
    <t>000026769</t>
  </si>
  <si>
    <t>000026770</t>
  </si>
  <si>
    <t>Разрядники и ОПН</t>
  </si>
  <si>
    <t>000022193</t>
  </si>
  <si>
    <t xml:space="preserve">ОГРАНИЧИТЕЛЬ перенапряжения </t>
  </si>
  <si>
    <t xml:space="preserve"> ОПН-10/12/10/400 УХЛ1</t>
  </si>
  <si>
    <t>000022195</t>
  </si>
  <si>
    <t>ОПН-П-0,4/0,4/5/300 УХЛ1</t>
  </si>
  <si>
    <t>000035980</t>
  </si>
  <si>
    <t xml:space="preserve"> ОПН-П 110/88/10/550 УХЛ1 (опорное исполнение)</t>
  </si>
  <si>
    <t>000022200</t>
  </si>
  <si>
    <t xml:space="preserve"> ОПН-П-35/38/10/550 УХЛ1</t>
  </si>
  <si>
    <t>000022192</t>
  </si>
  <si>
    <t xml:space="preserve"> ОПН-П 10/12,5/10/550 УХЛ1</t>
  </si>
  <si>
    <t>000022214</t>
  </si>
  <si>
    <t>ОПН с прокалывающим зажимом SE46.128-5</t>
  </si>
  <si>
    <t>000012906</t>
  </si>
  <si>
    <t xml:space="preserve">РАЗРЯДНИК </t>
  </si>
  <si>
    <t xml:space="preserve"> SDI-10.2 искровой</t>
  </si>
  <si>
    <t>000010598</t>
  </si>
  <si>
    <t>РАЗРЯДНИК</t>
  </si>
  <si>
    <t xml:space="preserve"> SDI-20.3 искровой</t>
  </si>
  <si>
    <t>Изоляторы</t>
  </si>
  <si>
    <t>000008696</t>
  </si>
  <si>
    <t xml:space="preserve">ИЗОЛЯТОР </t>
  </si>
  <si>
    <t xml:space="preserve"> ИОС-110/400</t>
  </si>
  <si>
    <t>000037445</t>
  </si>
  <si>
    <t xml:space="preserve"> ШС 10 ЕД</t>
  </si>
  <si>
    <t>000035268</t>
  </si>
  <si>
    <t xml:space="preserve"> ШС-10Е линейный,штыревой</t>
  </si>
  <si>
    <t>000017536</t>
  </si>
  <si>
    <t xml:space="preserve"> ШС-10Д</t>
  </si>
  <si>
    <t>000017508</t>
  </si>
  <si>
    <t xml:space="preserve"> ИОР-10-3.75 УХЛ Т2</t>
  </si>
  <si>
    <t>000008680</t>
  </si>
  <si>
    <t xml:space="preserve"> ПС-120</t>
  </si>
  <si>
    <t>000008675</t>
  </si>
  <si>
    <t xml:space="preserve"> ИПТ-1/250-01</t>
  </si>
  <si>
    <t>000037441</t>
  </si>
  <si>
    <t xml:space="preserve"> ИОС-35/500-01,УХЛ1 опорно-стержневой,фарфоровый</t>
  </si>
  <si>
    <t>000037433</t>
  </si>
  <si>
    <t xml:space="preserve"> ТФ-20П</t>
  </si>
  <si>
    <t>000008672</t>
  </si>
  <si>
    <t xml:space="preserve"> SDI-37 штыревой фарфоровый</t>
  </si>
  <si>
    <t>000008673</t>
  </si>
  <si>
    <t xml:space="preserve"> SDI-90.150 композитный натяжной</t>
  </si>
  <si>
    <t>000008671</t>
  </si>
  <si>
    <t xml:space="preserve"> ПС-70Е</t>
  </si>
  <si>
    <t>000008584</t>
  </si>
  <si>
    <t xml:space="preserve">ВВОД </t>
  </si>
  <si>
    <t>ВВФ-35-630 УХЛ1,(ВИЕЦ.686341.001)</t>
  </si>
  <si>
    <t>000009724</t>
  </si>
  <si>
    <t>ИЗОЛЯТОР</t>
  </si>
  <si>
    <t xml:space="preserve"> ИПТ-6-10/250А проходной</t>
  </si>
  <si>
    <t>000008704</t>
  </si>
  <si>
    <t xml:space="preserve"> ИПУ-10/630-7.5 УХЛ1 с овальным креплением</t>
  </si>
  <si>
    <t>Разъединители</t>
  </si>
  <si>
    <t>000038293</t>
  </si>
  <si>
    <t>РАЗЪЕДИНИТЕЛЬ</t>
  </si>
  <si>
    <t>РЛНД-1-10/400-УХЛ1</t>
  </si>
  <si>
    <t>000038295</t>
  </si>
  <si>
    <t xml:space="preserve">РАЗЪЕДИНИТЕЛЬ </t>
  </si>
  <si>
    <t xml:space="preserve"> РЛНД-1-10/630-УХЛ1</t>
  </si>
  <si>
    <t>Предохранители, патроны высоковольтные</t>
  </si>
  <si>
    <t>000023096</t>
  </si>
  <si>
    <t>ПРЕДОХРАНИТЕЛЬ</t>
  </si>
  <si>
    <t xml:space="preserve"> В/ВОЛЬТНЫЙ ПКТ-101-10-10-31,5 УЗ</t>
  </si>
  <si>
    <t>000023097</t>
  </si>
  <si>
    <t xml:space="preserve"> В/ВОЛЬТНЫЙ ПКТ-101-10-16-12,5 УЗ</t>
  </si>
  <si>
    <t>000023098</t>
  </si>
  <si>
    <t xml:space="preserve"> В/ВОЛЬТНЫЙ ПКТ-101-10-16-31,5 УЗ</t>
  </si>
  <si>
    <t>000023099</t>
  </si>
  <si>
    <t xml:space="preserve"> В/ВОЛЬТНЫЙ ПКТ-101-10-20-12,5 УЗ</t>
  </si>
  <si>
    <t>000023100</t>
  </si>
  <si>
    <t xml:space="preserve"> В/ВОЛЬТНЫЙ ПКТ-101-10-31,5-12,5 УЗ</t>
  </si>
  <si>
    <t>000023101</t>
  </si>
  <si>
    <t xml:space="preserve"> В/ВОЛЬТНЫЙ ПКТ-102-10-50-12,5 УЗ</t>
  </si>
  <si>
    <t>000014078</t>
  </si>
  <si>
    <t xml:space="preserve"> ПКН-001-10 УЗ</t>
  </si>
  <si>
    <t>000037110</t>
  </si>
  <si>
    <t>ПТ1.1-10-20-31.5 УЗ</t>
  </si>
  <si>
    <t>000055043</t>
  </si>
  <si>
    <t>ПАТРОН</t>
  </si>
  <si>
    <t xml:space="preserve"> ПТ-1.1-10-10-31,5 У3</t>
  </si>
  <si>
    <t>000055044</t>
  </si>
  <si>
    <t xml:space="preserve">ПАТРОН </t>
  </si>
  <si>
    <t xml:space="preserve"> ПТ-1.1-10-16-31,5 У3</t>
  </si>
  <si>
    <t>Высоковольтное оборудование</t>
  </si>
  <si>
    <t>000067519</t>
  </si>
  <si>
    <t xml:space="preserve">ПОДСТАНЦИЯ </t>
  </si>
  <si>
    <t xml:space="preserve"> КТПн 10/0.4кВ 160кВа У1 комплектная тран сформаторная без трансформатора</t>
  </si>
  <si>
    <t>000076752</t>
  </si>
  <si>
    <t xml:space="preserve"> КТПГ-6-10/0.4-250кВА комплектная трансформаторная исп. ввода–воздушный/вывода–воздушный (ВВ) без силового трансформатора и без выключателя нагрузки</t>
  </si>
  <si>
    <t>кт</t>
  </si>
  <si>
    <t>000076754</t>
  </si>
  <si>
    <t xml:space="preserve"> КТПГ-6-10/0.4-160кВА комплектная трансформаторная исп. ввода-воздушный/вывода-воздушный (ВВ) без силового трансформатора и без выключателя нагрузки</t>
  </si>
  <si>
    <t>000076758</t>
  </si>
  <si>
    <t xml:space="preserve"> КТПГ-6-10/0.4-250кВА комплектная трансформаторная исп. ввода-воздушный/вывода-кабельный (ВК) без силового трансформатора и без выключателя нагрузки</t>
  </si>
  <si>
    <t>000026598</t>
  </si>
  <si>
    <t xml:space="preserve">ТРАНСФОРМАТОР </t>
  </si>
  <si>
    <t xml:space="preserve"> силовой ТМ 160 кВа</t>
  </si>
  <si>
    <t>Трансформаторы тока Т-0,66</t>
  </si>
  <si>
    <t>000037051</t>
  </si>
  <si>
    <t xml:space="preserve"> Т-0,66-2-0,5-5ВА-400/5 У3</t>
  </si>
  <si>
    <t>000037052</t>
  </si>
  <si>
    <t>000037053</t>
  </si>
  <si>
    <t>000026603</t>
  </si>
  <si>
    <t>000073430</t>
  </si>
  <si>
    <t xml:space="preserve"> Т-0,66-1-0,5-100/5</t>
  </si>
  <si>
    <t>000026607</t>
  </si>
  <si>
    <t xml:space="preserve"> Т 0.66-1-0.5-75/5 У3 тока</t>
  </si>
  <si>
    <t>000026752</t>
  </si>
  <si>
    <t>Автоматы  АЕ,  ВА, АП</t>
  </si>
  <si>
    <t>000037055</t>
  </si>
  <si>
    <t xml:space="preserve">ВЫКЛЮЧАТЕЛЬ </t>
  </si>
  <si>
    <t>000037056</t>
  </si>
  <si>
    <t>000037023</t>
  </si>
  <si>
    <t>000037036</t>
  </si>
  <si>
    <t>000037038</t>
  </si>
  <si>
    <t xml:space="preserve"> автоматический ВА-88 63/63 А 3Р 20кА </t>
  </si>
  <si>
    <t>000037057</t>
  </si>
  <si>
    <t>000016160</t>
  </si>
  <si>
    <t>000055036</t>
  </si>
  <si>
    <t>000055032</t>
  </si>
  <si>
    <t>000054996</t>
  </si>
  <si>
    <t>000055007</t>
  </si>
  <si>
    <t>000055010</t>
  </si>
  <si>
    <t>000055014</t>
  </si>
  <si>
    <t>000075447</t>
  </si>
  <si>
    <t xml:space="preserve"> клавишный 700-0200-200 </t>
  </si>
  <si>
    <t>000075446</t>
  </si>
  <si>
    <t xml:space="preserve"> клавишный 700-0200-202</t>
  </si>
  <si>
    <t>000075450</t>
  </si>
  <si>
    <t xml:space="preserve"> клавишный 900-0200-200 </t>
  </si>
  <si>
    <t>000064700</t>
  </si>
  <si>
    <t>000069936</t>
  </si>
  <si>
    <t>000016115</t>
  </si>
  <si>
    <t>000016116</t>
  </si>
  <si>
    <t>000016117</t>
  </si>
  <si>
    <t>000016149</t>
  </si>
  <si>
    <t xml:space="preserve"> автоматический ВА-96-29 16А</t>
  </si>
  <si>
    <t>000016150</t>
  </si>
  <si>
    <t>000016151</t>
  </si>
  <si>
    <t>000031387</t>
  </si>
  <si>
    <t xml:space="preserve"> ва 16-131 (одноклав.наружн.)</t>
  </si>
  <si>
    <t>2</t>
  </si>
  <si>
    <t>000016173</t>
  </si>
  <si>
    <t>скрытый под штукатурку ВС 16-133</t>
  </si>
  <si>
    <t>Пускатели  ПМЕ, ПА</t>
  </si>
  <si>
    <t>000071967</t>
  </si>
  <si>
    <t xml:space="preserve">Контактор 
</t>
  </si>
  <si>
    <t xml:space="preserve">  ПМЛ 2100 25А 220AC УХЛ4
</t>
  </si>
  <si>
    <t>шт</t>
  </si>
  <si>
    <t>Рубильники  0,4кв</t>
  </si>
  <si>
    <t>000037064</t>
  </si>
  <si>
    <t xml:space="preserve">РУБИЛЬНИК </t>
  </si>
  <si>
    <t xml:space="preserve"> РПС 1 100А без ПН курск</t>
  </si>
  <si>
    <t>000037058</t>
  </si>
  <si>
    <t>000037059</t>
  </si>
  <si>
    <t>000037060</t>
  </si>
  <si>
    <t>000031373</t>
  </si>
  <si>
    <t>ВЫКЛЮЧАТЕЛЬ</t>
  </si>
  <si>
    <t>000031374</t>
  </si>
  <si>
    <t>000031375</t>
  </si>
  <si>
    <t>000058067</t>
  </si>
  <si>
    <t>Шкафы, сборки, панели,ящики учета</t>
  </si>
  <si>
    <t>000075448</t>
  </si>
  <si>
    <t>Клеммная колодка</t>
  </si>
  <si>
    <t xml:space="preserve"> Х3-2012</t>
  </si>
  <si>
    <t>000075449</t>
  </si>
  <si>
    <t xml:space="preserve"> Х3-3012</t>
  </si>
  <si>
    <t>Предохранители   ПН-2, плавкие вставки</t>
  </si>
  <si>
    <t>000023085</t>
  </si>
  <si>
    <t>000023086</t>
  </si>
  <si>
    <t>000023087</t>
  </si>
  <si>
    <t xml:space="preserve"> ПН2-400/400А</t>
  </si>
  <si>
    <t>Овальные соединители</t>
  </si>
  <si>
    <t>000008606</t>
  </si>
  <si>
    <t xml:space="preserve">ЗАЖИМ </t>
  </si>
  <si>
    <t>СОАС-50-3</t>
  </si>
  <si>
    <t>000008607</t>
  </si>
  <si>
    <t xml:space="preserve"> СОАС-70-3</t>
  </si>
  <si>
    <t>000008611</t>
  </si>
  <si>
    <t xml:space="preserve"> СОАС-95-3 соединительный,овальный</t>
  </si>
  <si>
    <t>000008605</t>
  </si>
  <si>
    <t xml:space="preserve"> СОАС-120-3</t>
  </si>
  <si>
    <t>000031310</t>
  </si>
  <si>
    <t>соединительный соас-185-3</t>
  </si>
  <si>
    <t>000017258</t>
  </si>
  <si>
    <t xml:space="preserve"> соединительный СОАС-150-3</t>
  </si>
  <si>
    <t>000008624</t>
  </si>
  <si>
    <t xml:space="preserve"> СОАС-35-50А</t>
  </si>
  <si>
    <t>000009393</t>
  </si>
  <si>
    <t>ГИЛЬЗА</t>
  </si>
  <si>
    <t xml:space="preserve"> соединительная ГА-95</t>
  </si>
  <si>
    <t>Прессуемые соединения</t>
  </si>
  <si>
    <t>000017189</t>
  </si>
  <si>
    <t xml:space="preserve"> КС-100-1 клыковый </t>
  </si>
  <si>
    <t>Арматура для СИП</t>
  </si>
  <si>
    <t>000031347</t>
  </si>
  <si>
    <t>ЗАЖИМ</t>
  </si>
  <si>
    <t xml:space="preserve"> монтажный (лягушка) st 102.50</t>
  </si>
  <si>
    <t>000013006</t>
  </si>
  <si>
    <t xml:space="preserve"> SO-234s анкерный</t>
  </si>
  <si>
    <t>000019900</t>
  </si>
  <si>
    <t>КРЮК</t>
  </si>
  <si>
    <t xml:space="preserve"> сквозной SOT 21.01</t>
  </si>
  <si>
    <t>000076398</t>
  </si>
  <si>
    <t xml:space="preserve"> SO-158,1</t>
  </si>
  <si>
    <t>000008556</t>
  </si>
  <si>
    <t xml:space="preserve">ЛЕНТА </t>
  </si>
  <si>
    <t xml:space="preserve"> БАНДАЖНАЯ СТАЛЬНАЯ СОТ 37 (25м)</t>
  </si>
  <si>
    <t>000014909</t>
  </si>
  <si>
    <t>БАНДАЖ</t>
  </si>
  <si>
    <t xml:space="preserve"> ДИСТАНЦИОННЫЙ SO 79.1</t>
  </si>
  <si>
    <t>000008565</t>
  </si>
  <si>
    <t xml:space="preserve">СКРЕПА </t>
  </si>
  <si>
    <t xml:space="preserve"> СОТ-36,бандажная</t>
  </si>
  <si>
    <t>000024409</t>
  </si>
  <si>
    <t xml:space="preserve">РЕМЕШОК </t>
  </si>
  <si>
    <t xml:space="preserve"> БАНДАЖНЫЙ PER 15</t>
  </si>
  <si>
    <t>000019044</t>
  </si>
  <si>
    <t xml:space="preserve">КОМПЛЕКТ для ПЕРЕНОСН.ЗАЗЕМЛЕНИЯ </t>
  </si>
  <si>
    <t xml:space="preserve"> ST 208</t>
  </si>
  <si>
    <t>000019898</t>
  </si>
  <si>
    <t xml:space="preserve"> бандажный SOT 29</t>
  </si>
  <si>
    <t>000016257</t>
  </si>
  <si>
    <t xml:space="preserve">ГАЙКА </t>
  </si>
  <si>
    <t xml:space="preserve"> крюкообразная PD 2.2</t>
  </si>
  <si>
    <t>000019899</t>
  </si>
  <si>
    <t xml:space="preserve"> настенный SOT 28.2</t>
  </si>
  <si>
    <t>000013672</t>
  </si>
  <si>
    <t xml:space="preserve"> SO-157.1 анкерный</t>
  </si>
  <si>
    <t>000066978</t>
  </si>
  <si>
    <t>ВЯЗКА</t>
  </si>
  <si>
    <t xml:space="preserve"> SO115.9585 спиральная</t>
  </si>
  <si>
    <t>000070022</t>
  </si>
  <si>
    <t xml:space="preserve"> переносного заземления SEW 20.3</t>
  </si>
  <si>
    <t>000017261</t>
  </si>
  <si>
    <t xml:space="preserve"> соединительный ПРЕССУЕМЫЙ SJ8.70</t>
  </si>
  <si>
    <t>000008629</t>
  </si>
  <si>
    <t>SO-130 поддерживающий</t>
  </si>
  <si>
    <t>000017264</t>
  </si>
  <si>
    <t xml:space="preserve"> ПОДДЕРЖИВАЮЩИЕ SO 136</t>
  </si>
  <si>
    <t>000058006</t>
  </si>
  <si>
    <t xml:space="preserve"> анкерный RPA 425/70</t>
  </si>
  <si>
    <t>000017188</t>
  </si>
  <si>
    <t xml:space="preserve"> ИЗОЛИРОВАННЫЙ ПРОКАЛЫВАЮЩИЙ Slip 22.127</t>
  </si>
  <si>
    <t>000017187</t>
  </si>
  <si>
    <t xml:space="preserve"> ИЗОЛИРОВАННЫЙ ПРОКАЛЫВАЮЩИЙ Slip 22.1</t>
  </si>
  <si>
    <t>000009481</t>
  </si>
  <si>
    <t xml:space="preserve"> прокалывающий,SL 25.22</t>
  </si>
  <si>
    <t>000017228</t>
  </si>
  <si>
    <t xml:space="preserve"> ПЕТЛЕВОЙ ПЛАШЕЧНЫЙ ПС-2-1</t>
  </si>
  <si>
    <t>000017238</t>
  </si>
  <si>
    <t xml:space="preserve"> плашечный соединительный SМ 2.21</t>
  </si>
  <si>
    <t>000010602</t>
  </si>
  <si>
    <t xml:space="preserve"> SO-255 анкерный</t>
  </si>
  <si>
    <t>Зажимы  аппаратные и ответвительные</t>
  </si>
  <si>
    <t>000017165</t>
  </si>
  <si>
    <t xml:space="preserve"> А-2А-50-Т</t>
  </si>
  <si>
    <t>000008603</t>
  </si>
  <si>
    <t xml:space="preserve"> А-2А-70</t>
  </si>
  <si>
    <t>000037434</t>
  </si>
  <si>
    <t xml:space="preserve"> аппаратные А2А-120Т</t>
  </si>
  <si>
    <t>000035923</t>
  </si>
  <si>
    <t xml:space="preserve"> А4А-50-Т,аппаратный</t>
  </si>
  <si>
    <t>000017174</t>
  </si>
  <si>
    <t>А-4А-70-Т</t>
  </si>
  <si>
    <t>000017175</t>
  </si>
  <si>
    <t xml:space="preserve"> А-4А-95-Т</t>
  </si>
  <si>
    <t>000008625</t>
  </si>
  <si>
    <t xml:space="preserve"> А-4А-120</t>
  </si>
  <si>
    <t>000017171</t>
  </si>
  <si>
    <t xml:space="preserve"> А-4А-185-Т</t>
  </si>
  <si>
    <t>000017213</t>
  </si>
  <si>
    <t xml:space="preserve"> ответвительный ОА-120</t>
  </si>
  <si>
    <t>000017219</t>
  </si>
  <si>
    <t xml:space="preserve"> ответвительный ОА-95</t>
  </si>
  <si>
    <t>000017220</t>
  </si>
  <si>
    <t xml:space="preserve"> ответвительный РЕМОНТНЫЙ РОА-185</t>
  </si>
  <si>
    <t>Зажимы  плашечные</t>
  </si>
  <si>
    <t>000008614</t>
  </si>
  <si>
    <t xml:space="preserve"> ПА-1-1</t>
  </si>
  <si>
    <t>000008613</t>
  </si>
  <si>
    <t xml:space="preserve"> ПА-2-2</t>
  </si>
  <si>
    <t>000017236</t>
  </si>
  <si>
    <t xml:space="preserve"> плашечные ПА-5 -1</t>
  </si>
  <si>
    <t>Колпачки под изоляторы</t>
  </si>
  <si>
    <t>000008548</t>
  </si>
  <si>
    <t>КОЛПАЧОК</t>
  </si>
  <si>
    <t xml:space="preserve"> К-5А 18мм для крепления штыревых изолято ров</t>
  </si>
  <si>
    <t>000018789</t>
  </si>
  <si>
    <t xml:space="preserve"> К-6</t>
  </si>
  <si>
    <t>000058068</t>
  </si>
  <si>
    <t xml:space="preserve"> К-7</t>
  </si>
  <si>
    <t>000073906</t>
  </si>
  <si>
    <t xml:space="preserve"> на изолятор НН ТМ(Г) 25-400</t>
  </si>
  <si>
    <t>000073905</t>
  </si>
  <si>
    <t xml:space="preserve"> на изолятор НН ТМ(Г) 25-250</t>
  </si>
  <si>
    <t>000073904</t>
  </si>
  <si>
    <t>на изолятор НН ТМ(Г) 25-160</t>
  </si>
  <si>
    <t>000018788</t>
  </si>
  <si>
    <t xml:space="preserve"> концевой РК 99.2595</t>
  </si>
  <si>
    <t>Линейная арматура</t>
  </si>
  <si>
    <t>000071040</t>
  </si>
  <si>
    <t xml:space="preserve">НАКОНЕЧНИК </t>
  </si>
  <si>
    <t xml:space="preserve"> А 25*8 1*20</t>
  </si>
  <si>
    <t>000036756</t>
  </si>
  <si>
    <t xml:space="preserve"> ТА 35-10-8 кабельный</t>
  </si>
  <si>
    <t>000036755</t>
  </si>
  <si>
    <t>ТА 50-10-9 кабельный</t>
  </si>
  <si>
    <t>000016313</t>
  </si>
  <si>
    <t>ГАСИТЕЛЬ</t>
  </si>
  <si>
    <t xml:space="preserve"> ГВН-120(ГПГ-1.6-11-450/16-20) вибрации</t>
  </si>
  <si>
    <t>000008546</t>
  </si>
  <si>
    <t xml:space="preserve">ЗВЕНО </t>
  </si>
  <si>
    <t xml:space="preserve"> ПРР 7-1,промежуточное троса грозозащитного</t>
  </si>
  <si>
    <t>000027534</t>
  </si>
  <si>
    <t xml:space="preserve">УЗЕЛ крепления </t>
  </si>
  <si>
    <t xml:space="preserve"> КГП-7-3</t>
  </si>
  <si>
    <t>000027529</t>
  </si>
  <si>
    <t>УЗЕЛ крепления</t>
  </si>
  <si>
    <t xml:space="preserve"> КГП-12-1</t>
  </si>
  <si>
    <t>000017378</t>
  </si>
  <si>
    <t>ЗВЕНО</t>
  </si>
  <si>
    <t xml:space="preserve"> ПРР-12-1 промежуточное</t>
  </si>
  <si>
    <t>000027702</t>
  </si>
  <si>
    <t>УШКО ОДНОЛАПЧАТОЕ</t>
  </si>
  <si>
    <t xml:space="preserve"> У-1К-7-16</t>
  </si>
  <si>
    <t>000025236</t>
  </si>
  <si>
    <t xml:space="preserve">СЕРЬГА </t>
  </si>
  <si>
    <t xml:space="preserve"> СР-12-16</t>
  </si>
  <si>
    <t>000008559</t>
  </si>
  <si>
    <t xml:space="preserve"> СРС-7-16</t>
  </si>
  <si>
    <t>000008561</t>
  </si>
  <si>
    <t xml:space="preserve">СКОБА </t>
  </si>
  <si>
    <t xml:space="preserve"> СК-12-1А</t>
  </si>
  <si>
    <t>000008563</t>
  </si>
  <si>
    <t>СКОБА</t>
  </si>
  <si>
    <t xml:space="preserve"> СК-7-1А</t>
  </si>
  <si>
    <t>000027701</t>
  </si>
  <si>
    <t xml:space="preserve">Ушко однолапчатое </t>
  </si>
  <si>
    <t xml:space="preserve"> У-1-7-16</t>
  </si>
  <si>
    <t>000008560</t>
  </si>
  <si>
    <t xml:space="preserve"> СР-7-16</t>
  </si>
  <si>
    <t>000027700</t>
  </si>
  <si>
    <t xml:space="preserve"> У1-12-16</t>
  </si>
  <si>
    <t>000017206</t>
  </si>
  <si>
    <t xml:space="preserve"> НБ-3-6Б натяжной болтовой</t>
  </si>
  <si>
    <t>000008626</t>
  </si>
  <si>
    <t xml:space="preserve"> ПГН-2-6 поддерживающий глухой</t>
  </si>
  <si>
    <t>000017196</t>
  </si>
  <si>
    <t xml:space="preserve"> МК-2 клиновый</t>
  </si>
  <si>
    <t>000017210</t>
  </si>
  <si>
    <t xml:space="preserve"> натяжной клиновый НКК-1-1Б</t>
  </si>
  <si>
    <t>000017205</t>
  </si>
  <si>
    <t xml:space="preserve"> натяжной болтовой НБ-2-6а</t>
  </si>
  <si>
    <t>000008633</t>
  </si>
  <si>
    <t xml:space="preserve"> поддерж ПГН-3-5</t>
  </si>
  <si>
    <t>000037442</t>
  </si>
  <si>
    <t xml:space="preserve">ГАСИТЕЛЬ </t>
  </si>
  <si>
    <t xml:space="preserve"> ГПГ-0.8-9.1-300А/10-13 вибрации</t>
  </si>
  <si>
    <t>000072334</t>
  </si>
  <si>
    <t xml:space="preserve">СПИЧКИ термитные </t>
  </si>
  <si>
    <t xml:space="preserve"> 90мм ТУ 84-07513205-25-96 (20шт)</t>
  </si>
  <si>
    <t>коробка</t>
  </si>
  <si>
    <t>Зап части к масляным выключателям, ячейкам</t>
  </si>
  <si>
    <t>000031312</t>
  </si>
  <si>
    <t xml:space="preserve">МАСЛОУКАЗАТЕЛЬ </t>
  </si>
  <si>
    <t xml:space="preserve"> 6БП.349.105</t>
  </si>
  <si>
    <t>000031313</t>
  </si>
  <si>
    <t>УПЛОТНЕНИЕ бака виец</t>
  </si>
  <si>
    <t>754127.001</t>
  </si>
  <si>
    <t>000009726</t>
  </si>
  <si>
    <t>КАМЕРА ВИЕЦ</t>
  </si>
  <si>
    <t>686422002 выключателя масляного ВТ- 35</t>
  </si>
  <si>
    <t>000058096</t>
  </si>
  <si>
    <t xml:space="preserve">КАМЕРА </t>
  </si>
  <si>
    <t xml:space="preserve"> 5СЯ 740.169 дугогасительная к выключател ю С-35</t>
  </si>
  <si>
    <t>000066195</t>
  </si>
  <si>
    <t xml:space="preserve">СТЕКЛО маслоуказателя трансформатора </t>
  </si>
  <si>
    <t xml:space="preserve"> ТМ, 10/0.4 кВ, с прокладкой</t>
  </si>
  <si>
    <t>Обмот. трансф. ВН и НН 10кВ/ 0,4кв</t>
  </si>
  <si>
    <t>000031912</t>
  </si>
  <si>
    <t xml:space="preserve">ОБМОТКА </t>
  </si>
  <si>
    <t xml:space="preserve"> ВН-4-100-10/0.4 трансформатора ТМ-100/10 ,алюминиевая</t>
  </si>
  <si>
    <t>000031914</t>
  </si>
  <si>
    <t xml:space="preserve"> ВН-4-160-10/0.4 трансформатора ТМ-160/10 ,алюминиевая</t>
  </si>
  <si>
    <t>000031916</t>
  </si>
  <si>
    <t xml:space="preserve"> ВН 4-250-10/0,4 трансформатора ТМ-250/10</t>
  </si>
  <si>
    <t>000031913</t>
  </si>
  <si>
    <t xml:space="preserve"> НН 4-100-10/0.4 трансформатора ТМ-100/10 ,алюминиевая</t>
  </si>
  <si>
    <t>000031915</t>
  </si>
  <si>
    <t xml:space="preserve"> НН 4-160-10/0.4 трансформатора ТМ-160/10 ,алюминиевая</t>
  </si>
  <si>
    <t>000031917</t>
  </si>
  <si>
    <t xml:space="preserve"> НН 4-250-10/0.4 трансформатора ТМ-250/10 ,алюминиевая</t>
  </si>
  <si>
    <t>000066206</t>
  </si>
  <si>
    <t xml:space="preserve"> ВН 4-63-10/0,4 трансформатора ТМ-63/10, алюминиевая</t>
  </si>
  <si>
    <t>000074021</t>
  </si>
  <si>
    <t xml:space="preserve"> ВН 4-400-10/0.4 трансформатора ТМ-400/10 алюминиевая</t>
  </si>
  <si>
    <t>000074023</t>
  </si>
  <si>
    <t xml:space="preserve"> НН 4-400-10/0.4 трансформатора ТМ-400/10 алюминиевая</t>
  </si>
  <si>
    <t>000034253</t>
  </si>
  <si>
    <t xml:space="preserve"> НН-4-63-10/0.4 трансформатора ТМ-63/10,а люминиевая</t>
  </si>
  <si>
    <t>Ввода к силовым трансформаторам</t>
  </si>
  <si>
    <t>000073981</t>
  </si>
  <si>
    <t>ШПИЛЬКА</t>
  </si>
  <si>
    <t xml:space="preserve"> М12*1.75 НН для 25-160кВа с фиксирующей шайбой</t>
  </si>
  <si>
    <t>000073982</t>
  </si>
  <si>
    <t xml:space="preserve"> М16*2 НН для 250кВа с фиксирующей шайбой</t>
  </si>
  <si>
    <t>000073918</t>
  </si>
  <si>
    <t xml:space="preserve">Ввод </t>
  </si>
  <si>
    <t xml:space="preserve"> НН (ВСТ - 1/400-1) для ТМ(Г) - 250 кВа в сборе с изоляторами ИПТ и ИПТВ </t>
  </si>
  <si>
    <t>000073915</t>
  </si>
  <si>
    <t xml:space="preserve"> НН (ВСТ - 1/400-1) для ТМ(Г) - 160 кВа в сборе с изоляторами ИПТ и ИПТВ </t>
  </si>
  <si>
    <t>Материалы и запчасти на эксплуатацию объектов связи</t>
  </si>
  <si>
    <t>Кабели и провода связи</t>
  </si>
  <si>
    <t>000010554</t>
  </si>
  <si>
    <t xml:space="preserve"> РК-75 9*12</t>
  </si>
  <si>
    <t>000038395</t>
  </si>
  <si>
    <t xml:space="preserve"> КСВПВ-5е 4*2*0.52</t>
  </si>
  <si>
    <t>000058112</t>
  </si>
  <si>
    <t>КСПВ 4х0,5</t>
  </si>
  <si>
    <t>ОС</t>
  </si>
  <si>
    <t xml:space="preserve"> ТППЭП  50*2*0,4</t>
  </si>
  <si>
    <t>Телефонные аппараты</t>
  </si>
  <si>
    <t>000029665</t>
  </si>
  <si>
    <t>АППАРАТ</t>
  </si>
  <si>
    <t xml:space="preserve"> телефонный KX-TS2350</t>
  </si>
  <si>
    <t>000040972</t>
  </si>
  <si>
    <t xml:space="preserve"> Siemens Otipoint 500 (L30250-F600-A117)</t>
  </si>
  <si>
    <t>000040971</t>
  </si>
  <si>
    <t xml:space="preserve"> системный,телефонный LG – GK36E</t>
  </si>
  <si>
    <t>Запчасти к телефонному аппарату</t>
  </si>
  <si>
    <t>000035003</t>
  </si>
  <si>
    <t xml:space="preserve">РОЗЕТКА </t>
  </si>
  <si>
    <t xml:space="preserve"> ТЛФ-1,гнездо Евро 6P-4C с разъемом RJ-11 ,ГОСТ15150-69</t>
  </si>
  <si>
    <t>000074031</t>
  </si>
  <si>
    <t>КОНЦЕНТРАТОР телефонных линий</t>
  </si>
  <si>
    <t xml:space="preserve"> КТЛ-5М (на 5 линий)</t>
  </si>
  <si>
    <t>000069965</t>
  </si>
  <si>
    <t>ПРОВОД</t>
  </si>
  <si>
    <t xml:space="preserve"> шнур на трубку к системному телефонному аппарату GK 36E</t>
  </si>
  <si>
    <t>Запчасти средств  связи</t>
  </si>
  <si>
    <t>000040948</t>
  </si>
  <si>
    <t xml:space="preserve">БАТАРЕЯ </t>
  </si>
  <si>
    <r>
      <t xml:space="preserve"> тип </t>
    </r>
    <r>
      <rPr>
        <sz val="9"/>
        <rFont val="Calibri"/>
        <family val="2"/>
        <charset val="204"/>
      </rPr>
      <t xml:space="preserve">D </t>
    </r>
  </si>
  <si>
    <t>000076376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</si>
  <si>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9В; 1200 мАч</t>
    </r>
  </si>
  <si>
    <t>000008759</t>
  </si>
  <si>
    <t>ЭЛЕМЕНТ  питания</t>
  </si>
  <si>
    <t xml:space="preserve"> AAA 1.5В питания</t>
  </si>
  <si>
    <t>000076377</t>
  </si>
  <si>
    <t xml:space="preserve"> ААА 1,5 В; 1200 мАч</t>
  </si>
  <si>
    <t>000069864</t>
  </si>
  <si>
    <t xml:space="preserve"> АКБ NP1.3-(12V-4,6 Ah/20 HR) аккумулятор ная</t>
  </si>
  <si>
    <t>000008739</t>
  </si>
  <si>
    <t xml:space="preserve">ЭЛЕМЕНТ питания </t>
  </si>
  <si>
    <t xml:space="preserve"> АА 1.5 В</t>
  </si>
  <si>
    <t>000039285</t>
  </si>
  <si>
    <t>Аккумулятор</t>
  </si>
  <si>
    <t xml:space="preserve"> 12 В ; 9 Ач для UPS</t>
  </si>
  <si>
    <t>ТРАНЗИСТОРЫ</t>
  </si>
  <si>
    <t xml:space="preserve">000076571    </t>
  </si>
  <si>
    <t>Резистор </t>
  </si>
  <si>
    <t xml:space="preserve"> МЛТ -0,125  11 Ом</t>
  </si>
  <si>
    <t>Вспомогательные материалы и инструменты на производственные нужды</t>
  </si>
  <si>
    <t>Инструменты на произвоственые нужды</t>
  </si>
  <si>
    <t>000031203</t>
  </si>
  <si>
    <t xml:space="preserve">НАБОР </t>
  </si>
  <si>
    <t>эл,монтажника №2 ту 3926-013-02955281-98</t>
  </si>
  <si>
    <t>000037037</t>
  </si>
  <si>
    <t>НАБОР</t>
  </si>
  <si>
    <t xml:space="preserve"> слесарно-монтажный №12а НИЗ</t>
  </si>
  <si>
    <t>000063276</t>
  </si>
  <si>
    <t xml:space="preserve"> 41421-9,142 предмета слесарный</t>
  </si>
  <si>
    <t>000031150</t>
  </si>
  <si>
    <t xml:space="preserve">КЛЮЧ </t>
  </si>
  <si>
    <t xml:space="preserve"> гаечный двустор.12*14 оксид</t>
  </si>
  <si>
    <t>000031179</t>
  </si>
  <si>
    <t>КЛЮЧ</t>
  </si>
  <si>
    <t xml:space="preserve"> гаечный двустор.24*27 оксид</t>
  </si>
  <si>
    <t>000031180</t>
  </si>
  <si>
    <t xml:space="preserve"> гаечный двустор.32*36 оксид</t>
  </si>
  <si>
    <t>000037029</t>
  </si>
  <si>
    <t xml:space="preserve"> разводные №1,2,3</t>
  </si>
  <si>
    <t>000031165</t>
  </si>
  <si>
    <t xml:space="preserve"> трубный рычажный ктр-2 без кольц.стопор. л/кра</t>
  </si>
  <si>
    <t>000031183</t>
  </si>
  <si>
    <t xml:space="preserve"> газовые разводные № 3</t>
  </si>
  <si>
    <t>000031182</t>
  </si>
  <si>
    <t xml:space="preserve"> разводной № 3</t>
  </si>
  <si>
    <t>000031200</t>
  </si>
  <si>
    <t xml:space="preserve">НАБОР отверток </t>
  </si>
  <si>
    <t xml:space="preserve"> из 5 шт №9</t>
  </si>
  <si>
    <t>000031196</t>
  </si>
  <si>
    <t>НАБОР комплект ключей автослесаря</t>
  </si>
  <si>
    <t>000031152</t>
  </si>
  <si>
    <t xml:space="preserve">НАПИЛЬНИК </t>
  </si>
  <si>
    <t>2820-0022 (250 №2) плоский тупоносый ГОС Т1465-80</t>
  </si>
  <si>
    <t>000031204</t>
  </si>
  <si>
    <t xml:space="preserve"> 3-х гранный 150 №1</t>
  </si>
  <si>
    <t>000022631</t>
  </si>
  <si>
    <t xml:space="preserve">ПЛОСКОГУБЦЫ </t>
  </si>
  <si>
    <t>комбинированные 200 (до 1000В)</t>
  </si>
  <si>
    <t>000031154</t>
  </si>
  <si>
    <t>КУСАЧКИ</t>
  </si>
  <si>
    <t xml:space="preserve"> торцовые 200 с одноцвет.рукоятками</t>
  </si>
  <si>
    <t>000031155</t>
  </si>
  <si>
    <t xml:space="preserve"> боковые 160 ( до 1000в)</t>
  </si>
  <si>
    <t>000031198</t>
  </si>
  <si>
    <t>НАБОР метчиков</t>
  </si>
  <si>
    <t xml:space="preserve"> (5-14)</t>
  </si>
  <si>
    <t>000031197</t>
  </si>
  <si>
    <t xml:space="preserve">НАБОР метчиков </t>
  </si>
  <si>
    <t xml:space="preserve"> (14-24)</t>
  </si>
  <si>
    <t>000031201</t>
  </si>
  <si>
    <t>НАБОР плашек</t>
  </si>
  <si>
    <t>000037043</t>
  </si>
  <si>
    <t xml:space="preserve">ЗУБИЛО </t>
  </si>
  <si>
    <t xml:space="preserve"> 200мм</t>
  </si>
  <si>
    <t>000021742</t>
  </si>
  <si>
    <t>НАБОР Спутник-2 НИЗ</t>
  </si>
  <si>
    <t>000038101</t>
  </si>
  <si>
    <t>УРОВЕНЬ Зубр</t>
  </si>
  <si>
    <t xml:space="preserve"> "УС-4" коробчатый, крашеный, 2 ампу лы,100см</t>
  </si>
  <si>
    <t>000031299</t>
  </si>
  <si>
    <t>КРУГ</t>
  </si>
  <si>
    <t xml:space="preserve"> 400мм абразивный</t>
  </si>
  <si>
    <t>000031156</t>
  </si>
  <si>
    <t xml:space="preserve">РЕЗЕЦ </t>
  </si>
  <si>
    <t xml:space="preserve"> прох.отогнут.25*16*140 т15к6</t>
  </si>
  <si>
    <t>000031167</t>
  </si>
  <si>
    <t xml:space="preserve"> отрезной 25*20*140</t>
  </si>
  <si>
    <t>000024013</t>
  </si>
  <si>
    <t xml:space="preserve"> подрезной отогнутый 20*16</t>
  </si>
  <si>
    <t>000031157</t>
  </si>
  <si>
    <t xml:space="preserve"> расточной для сквозн.отв. 20*20*140</t>
  </si>
  <si>
    <t>000031168</t>
  </si>
  <si>
    <t xml:space="preserve"> резьбовой наружный  25*20*140</t>
  </si>
  <si>
    <t>000031213</t>
  </si>
  <si>
    <t xml:space="preserve">РУЛЕТКА </t>
  </si>
  <si>
    <t>000001663</t>
  </si>
  <si>
    <t>РУЛЕТКА</t>
  </si>
  <si>
    <t xml:space="preserve"> 5м</t>
  </si>
  <si>
    <t>000031376</t>
  </si>
  <si>
    <t xml:space="preserve">БОЛГАРКА </t>
  </si>
  <si>
    <t xml:space="preserve"> д.180</t>
  </si>
  <si>
    <t>000031163</t>
  </si>
  <si>
    <t xml:space="preserve">МЕТЧИКОДЕРЖАТЕЛЬ </t>
  </si>
  <si>
    <t xml:space="preserve"> (м5-м12)</t>
  </si>
  <si>
    <t>000031195</t>
  </si>
  <si>
    <t>НАБОР головок</t>
  </si>
  <si>
    <t>000072889</t>
  </si>
  <si>
    <t xml:space="preserve"> 25*16*140 Т5К10 проходной прямой ГОСТ 18878-73</t>
  </si>
  <si>
    <t>000072890</t>
  </si>
  <si>
    <t xml:space="preserve">СВЕРЛО </t>
  </si>
  <si>
    <t>2мм по металлу ГОСТ 10902-77</t>
  </si>
  <si>
    <t>000072891</t>
  </si>
  <si>
    <t xml:space="preserve"> 2.5 по металлу ГОСТ 10902-77</t>
  </si>
  <si>
    <t>000072892</t>
  </si>
  <si>
    <t xml:space="preserve"> 3 по металлу ГОСТ 10902-77</t>
  </si>
  <si>
    <t>000072893</t>
  </si>
  <si>
    <t xml:space="preserve"> 3.5 по металлу ГОСТ 10902-77</t>
  </si>
  <si>
    <t>000072888</t>
  </si>
  <si>
    <t xml:space="preserve"> токарные подрезные ГОСТ 18880-73</t>
  </si>
  <si>
    <t>000060304</t>
  </si>
  <si>
    <t>РЕЗЕЦ</t>
  </si>
  <si>
    <t xml:space="preserve"> проходной упорный  25х16х140 Т5К10</t>
  </si>
  <si>
    <t>000031164</t>
  </si>
  <si>
    <t xml:space="preserve">НОЖОВКА </t>
  </si>
  <si>
    <t xml:space="preserve"> по металлу 300</t>
  </si>
  <si>
    <t>000074949</t>
  </si>
  <si>
    <t>ПОЛОТНО</t>
  </si>
  <si>
    <t xml:space="preserve"> ГОСТ 6645-86 ножовочное ручное 300*12,5*0,63</t>
  </si>
  <si>
    <t>000051955</t>
  </si>
  <si>
    <t xml:space="preserve">НОЖНИЦЫ </t>
  </si>
  <si>
    <t xml:space="preserve"> 2809-0005 (320мм) пряморежущие ручные для резки металла ГОСТ7210-75</t>
  </si>
  <si>
    <t>000002262</t>
  </si>
  <si>
    <t>ТИСКИ</t>
  </si>
  <si>
    <t xml:space="preserve"> слесарные,ТСЛ,L140</t>
  </si>
  <si>
    <t>000031211</t>
  </si>
  <si>
    <t xml:space="preserve">УСТАНОВКА </t>
  </si>
  <si>
    <t xml:space="preserve"> для опрессовки наконечников(гидравл.опре ссовыватель) с набором матриц</t>
  </si>
  <si>
    <t>000031159</t>
  </si>
  <si>
    <t xml:space="preserve"> по дереву 500мм</t>
  </si>
  <si>
    <t>000031193</t>
  </si>
  <si>
    <t xml:space="preserve"> накидные 9</t>
  </si>
  <si>
    <t>000031184</t>
  </si>
  <si>
    <t xml:space="preserve"> накидные 10</t>
  </si>
  <si>
    <t>000031217</t>
  </si>
  <si>
    <t xml:space="preserve"> накидные 11</t>
  </si>
  <si>
    <t>000031185</t>
  </si>
  <si>
    <t xml:space="preserve"> накидные 12</t>
  </si>
  <si>
    <t>000031186</t>
  </si>
  <si>
    <t xml:space="preserve"> накидные 13</t>
  </si>
  <si>
    <t>000031187</t>
  </si>
  <si>
    <t xml:space="preserve"> накидные 14</t>
  </si>
  <si>
    <t>000031188</t>
  </si>
  <si>
    <t xml:space="preserve"> накидные 15</t>
  </si>
  <si>
    <t>000031189</t>
  </si>
  <si>
    <t xml:space="preserve"> накидные 17</t>
  </si>
  <si>
    <t>000031190</t>
  </si>
  <si>
    <t xml:space="preserve"> накидные 19</t>
  </si>
  <si>
    <t>000031191</t>
  </si>
  <si>
    <t xml:space="preserve"> накидные 22</t>
  </si>
  <si>
    <t>000031192</t>
  </si>
  <si>
    <t>накидной 27</t>
  </si>
  <si>
    <t>000037150</t>
  </si>
  <si>
    <t>СВЕРЛО</t>
  </si>
  <si>
    <t xml:space="preserve"> по металлу 4</t>
  </si>
  <si>
    <t>000076460</t>
  </si>
  <si>
    <t xml:space="preserve"> ц/х 4.5</t>
  </si>
  <si>
    <t>000037149</t>
  </si>
  <si>
    <t xml:space="preserve"> по металлу 5</t>
  </si>
  <si>
    <t>000037147</t>
  </si>
  <si>
    <t xml:space="preserve"> 2300-6185 (5.5) спиральное с цилиндричес ким хвостовиком ГОСТ10902-77</t>
  </si>
  <si>
    <t>000037143</t>
  </si>
  <si>
    <t xml:space="preserve"> 2300-2433 (6.0) с цилиндрическим хвостов иком ГОСТ10902-77</t>
  </si>
  <si>
    <t>000037142</t>
  </si>
  <si>
    <t xml:space="preserve"> по металлу 7</t>
  </si>
  <si>
    <t>000037136</t>
  </si>
  <si>
    <t xml:space="preserve"> по металлу 8</t>
  </si>
  <si>
    <t>000037135</t>
  </si>
  <si>
    <t xml:space="preserve"> по металлу 9</t>
  </si>
  <si>
    <t>000037134</t>
  </si>
  <si>
    <t xml:space="preserve"> по металлу 10</t>
  </si>
  <si>
    <t>000017580</t>
  </si>
  <si>
    <t xml:space="preserve">ИНСТРУМЕНТ ОБЖИМНОЙ </t>
  </si>
  <si>
    <t xml:space="preserve"> RJ-45 + RJ-9+RJ-11/RJ-12</t>
  </si>
  <si>
    <t>000031147</t>
  </si>
  <si>
    <t xml:space="preserve">ЛАМПА </t>
  </si>
  <si>
    <t xml:space="preserve"> паяльная бензиновая</t>
  </si>
  <si>
    <t>000031206</t>
  </si>
  <si>
    <t>ОТВЕРТКА</t>
  </si>
  <si>
    <t xml:space="preserve"> крестовая диэлектрические 100мм</t>
  </si>
  <si>
    <t>000031205</t>
  </si>
  <si>
    <t xml:space="preserve">ОТВЕРТКА </t>
  </si>
  <si>
    <t xml:space="preserve"> PH2/SL4 100мм двухсторонняя</t>
  </si>
  <si>
    <t>000037093</t>
  </si>
  <si>
    <t xml:space="preserve"> крест.шлиц. 200  №1 1000V</t>
  </si>
  <si>
    <t>000074039</t>
  </si>
  <si>
    <t xml:space="preserve">РОЛИК </t>
  </si>
  <si>
    <t xml:space="preserve"> М1Р монтажный МРТУ 34-957-67</t>
  </si>
  <si>
    <t>000041713</t>
  </si>
  <si>
    <t>МП-1 натяжной,монтажный</t>
  </si>
  <si>
    <t>000037089</t>
  </si>
  <si>
    <t xml:space="preserve"> крест.шлиц. 100  №1 1000V</t>
  </si>
  <si>
    <t>000037535</t>
  </si>
  <si>
    <t xml:space="preserve">ШЛАНГ </t>
  </si>
  <si>
    <t xml:space="preserve"> для компрессора </t>
  </si>
  <si>
    <t>000066127</t>
  </si>
  <si>
    <t xml:space="preserve">БУРАВ </t>
  </si>
  <si>
    <t xml:space="preserve"> БСП 18х250 по дереву</t>
  </si>
  <si>
    <t>000026086</t>
  </si>
  <si>
    <t>СУМКА к набору э/монтера</t>
  </si>
  <si>
    <t>000038111</t>
  </si>
  <si>
    <t xml:space="preserve">РАСПЫЛИТЕЛЬ </t>
  </si>
  <si>
    <t xml:space="preserve"> краски,пневматический с верхним бачком</t>
  </si>
  <si>
    <t>000069975</t>
  </si>
  <si>
    <t xml:space="preserve"> набор   25283-Н46</t>
  </si>
  <si>
    <t>000069976</t>
  </si>
  <si>
    <t xml:space="preserve"> Бокорезы  2201-516</t>
  </si>
  <si>
    <t>000066046</t>
  </si>
  <si>
    <t xml:space="preserve"> инструментов Manhattan 530071</t>
  </si>
  <si>
    <t>000070110</t>
  </si>
  <si>
    <t xml:space="preserve">КРУГ </t>
  </si>
  <si>
    <t xml:space="preserve"> 300*30*76 мелкозернистый наждачный</t>
  </si>
  <si>
    <t>000074078</t>
  </si>
  <si>
    <t xml:space="preserve">НАГНЕТАТЕЛЬ </t>
  </si>
  <si>
    <t xml:space="preserve"> 1795A APAC масла ручной 12л</t>
  </si>
  <si>
    <t>000024010</t>
  </si>
  <si>
    <t>отрезной т5к10 25*16*140</t>
  </si>
  <si>
    <t>000070109</t>
  </si>
  <si>
    <t xml:space="preserve"> 300*30*76 крупнозернистый наждачный</t>
  </si>
  <si>
    <t>000072673</t>
  </si>
  <si>
    <t xml:space="preserve">КРАСКОПУЛЬТ </t>
  </si>
  <si>
    <t xml:space="preserve"> 4000,HLVP,с верхним ба чком 1.3мм пневматический</t>
  </si>
  <si>
    <t>000054123</t>
  </si>
  <si>
    <r>
      <t xml:space="preserve"> поб.</t>
    </r>
    <r>
      <rPr>
        <sz val="9"/>
        <color indexed="10"/>
        <rFont val="Calibri"/>
        <family val="2"/>
        <charset val="204"/>
      </rPr>
      <t xml:space="preserve"> </t>
    </r>
  </si>
  <si>
    <t>000074129</t>
  </si>
  <si>
    <r>
      <t xml:space="preserve"> для краскопульта </t>
    </r>
    <r>
      <rPr>
        <sz val="9"/>
        <color indexed="8"/>
        <rFont val="Calibri"/>
        <family val="2"/>
        <charset val="204"/>
      </rPr>
      <t xml:space="preserve"> 4000 HLVP пневматический ручной (пистолет)</t>
    </r>
  </si>
  <si>
    <t>000029643</t>
  </si>
  <si>
    <t xml:space="preserve">УДЛИНИТЕЛЬ </t>
  </si>
  <si>
    <t xml:space="preserve"> 5 розеток,5м,сетевой</t>
  </si>
  <si>
    <t>000066045</t>
  </si>
  <si>
    <r>
      <t xml:space="preserve"> инструментов</t>
    </r>
    <r>
      <rPr>
        <sz val="9"/>
        <color indexed="10"/>
        <rFont val="Calibri"/>
        <family val="2"/>
        <charset val="204"/>
      </rPr>
      <t xml:space="preserve"> </t>
    </r>
    <r>
      <rPr>
        <sz val="9"/>
        <rFont val="Calibri"/>
        <family val="2"/>
        <charset val="204"/>
      </rPr>
      <t>Manhattan 4</t>
    </r>
    <r>
      <rPr>
        <sz val="9"/>
        <color indexed="8"/>
        <rFont val="Calibri"/>
        <family val="2"/>
        <charset val="204"/>
      </rPr>
      <t>00077</t>
    </r>
  </si>
  <si>
    <t>000058061</t>
  </si>
  <si>
    <t xml:space="preserve">ПРЕСС </t>
  </si>
  <si>
    <t xml:space="preserve"> ручной гидравлический НТ 50</t>
  </si>
  <si>
    <t>000020200</t>
  </si>
  <si>
    <t xml:space="preserve">ЛЕБЕДКА </t>
  </si>
  <si>
    <t xml:space="preserve"> РУЧНАЯ ST 116.1</t>
  </si>
  <si>
    <t>000022104</t>
  </si>
  <si>
    <t>НОЖОВКА</t>
  </si>
  <si>
    <t xml:space="preserve"> 400мм по дереву</t>
  </si>
  <si>
    <t>000037240</t>
  </si>
  <si>
    <t xml:space="preserve">ПРИСПОСОБЛЕНИЕ </t>
  </si>
  <si>
    <t xml:space="preserve"> для затяжки бандажей СТ42</t>
  </si>
  <si>
    <t>000037032</t>
  </si>
  <si>
    <t>КЛЮЧ 7811-0226 1Х9 (13*13) гаечный комбиниров анный ГОСТ16983-80</t>
  </si>
  <si>
    <t>000037033</t>
  </si>
  <si>
    <t xml:space="preserve"> комбинированный 14*14</t>
  </si>
  <si>
    <t>000037027</t>
  </si>
  <si>
    <t>БУР</t>
  </si>
  <si>
    <t xml:space="preserve"> 8*110 SDS-plus для перфоратора</t>
  </si>
  <si>
    <t>000031326</t>
  </si>
  <si>
    <t xml:space="preserve"> отрезной арм.1 230*2,5*22 14а 80 т2 бу</t>
  </si>
  <si>
    <t>000031162</t>
  </si>
  <si>
    <t>с прямым шл. 100*4,0 (до 1000в)</t>
  </si>
  <si>
    <t>000029236</t>
  </si>
  <si>
    <t>ЩЕТКА</t>
  </si>
  <si>
    <t xml:space="preserve"> для металла 4-х рядная,деревянная,с мета ллической щетиной</t>
  </si>
  <si>
    <t>000071170</t>
  </si>
  <si>
    <t xml:space="preserve"> 5 рядов проволочная стальная деревянная рукоятка</t>
  </si>
  <si>
    <t>000031214</t>
  </si>
  <si>
    <t xml:space="preserve">ЩЕТКА </t>
  </si>
  <si>
    <t xml:space="preserve"> проволочная</t>
  </si>
  <si>
    <t>000019933</t>
  </si>
  <si>
    <t xml:space="preserve">КУВАЛДА </t>
  </si>
  <si>
    <t xml:space="preserve"> 5кг с ручкой,стальная,кованая,ГОСТ11401- 75</t>
  </si>
  <si>
    <t>000018452</t>
  </si>
  <si>
    <t>КЛЕЩИ</t>
  </si>
  <si>
    <t xml:space="preserve"> токоизмерительные UT 201 UNI-T</t>
  </si>
  <si>
    <t>000064047</t>
  </si>
  <si>
    <t>ДИСК</t>
  </si>
  <si>
    <t xml:space="preserve"> пильный по дереву</t>
  </si>
  <si>
    <t>000071153</t>
  </si>
  <si>
    <t xml:space="preserve">КЮВЕТКА </t>
  </si>
  <si>
    <t xml:space="preserve"> 330*350мм пластмассовая</t>
  </si>
  <si>
    <t>000059759</t>
  </si>
  <si>
    <t xml:space="preserve"> 7811-0027 С 1 Х9 (13*14) гаечный двусторонний с открытым зевом ГОСТ2839-80</t>
  </si>
  <si>
    <t>000059748</t>
  </si>
  <si>
    <t xml:space="preserve"> гаечный рожковый 30*32</t>
  </si>
  <si>
    <t>000059747</t>
  </si>
  <si>
    <t xml:space="preserve"> гаечный рожковый 27*30</t>
  </si>
  <si>
    <t>000060800</t>
  </si>
  <si>
    <t xml:space="preserve"> 7811-0026 С 1 Х9 (24*27) гаечный двустор онний с открытым зевом ГОСТ2839-80</t>
  </si>
  <si>
    <t>000073921</t>
  </si>
  <si>
    <t xml:space="preserve"> №4 газовый КТР</t>
  </si>
  <si>
    <t>000060803</t>
  </si>
  <si>
    <t>7811-0046 С1 Х9  (46*50) гаечный с откры тым зевом двусторонний ГОСТ2839-80</t>
  </si>
  <si>
    <t>000060793</t>
  </si>
  <si>
    <t xml:space="preserve"> 7811-0045 С1 Х9  (41*46) гаечный с откры тым зевом двусторонний ГОСТ2839-80</t>
  </si>
  <si>
    <t>000073920</t>
  </si>
  <si>
    <t xml:space="preserve"> 36*41 рожковый двухсторонний ГОСТ 2839-8 0</t>
  </si>
  <si>
    <t>000059758</t>
  </si>
  <si>
    <t xml:space="preserve"> 7811-0004 С 1 Х9 (10*12) гаечный двусторонний с открытым зевом ГОСТ2839-80</t>
  </si>
  <si>
    <t>000050247</t>
  </si>
  <si>
    <t xml:space="preserve"> 7811-0047 С1 Х9  (50*55) гаечный с откры тым зевом двусторонний ГОСТ2839-80</t>
  </si>
  <si>
    <t>000059750</t>
  </si>
  <si>
    <t xml:space="preserve"> гаечный рожковый 8*10</t>
  </si>
  <si>
    <t>000060807</t>
  </si>
  <si>
    <t xml:space="preserve"> 7811-0022 С 1 Х9 (14*17) гаечный двусторонний с открытым зевом ГОСТ2839-80</t>
  </si>
  <si>
    <t>000018498</t>
  </si>
  <si>
    <t xml:space="preserve"> 7811-0023 С 1 Х9 (17*19) гаечный двусторонний с открытым зевом ГОСТ2839-80</t>
  </si>
  <si>
    <t>000018499</t>
  </si>
  <si>
    <t xml:space="preserve"> 7811-0024 С 1 Х9 (19*22) гаечный двусторонний с открытым зевом ГОСТ2839-80</t>
  </si>
  <si>
    <t>000018500</t>
  </si>
  <si>
    <t xml:space="preserve"> 7811-0025 С 1 Х9 (22*24) гаечный двусторонний с открытым зевом ГОСТ2839-80</t>
  </si>
  <si>
    <t>000018554</t>
  </si>
  <si>
    <t xml:space="preserve"> накидной 24 ударный</t>
  </si>
  <si>
    <t>000042726</t>
  </si>
  <si>
    <t xml:space="preserve"> 14*17 трубчатый</t>
  </si>
  <si>
    <t>000074052</t>
  </si>
  <si>
    <t xml:space="preserve"> 46*50 торцевой трубчатый ГОСТ 25789-83</t>
  </si>
  <si>
    <t>000049801</t>
  </si>
  <si>
    <t xml:space="preserve"> трубчатый 32*36</t>
  </si>
  <si>
    <t>000018600</t>
  </si>
  <si>
    <t xml:space="preserve"> торцевой двухсторонний прямой 30х32</t>
  </si>
  <si>
    <t>000049800</t>
  </si>
  <si>
    <t xml:space="preserve"> трубчатый 27*30</t>
  </si>
  <si>
    <t>000049799</t>
  </si>
  <si>
    <t>трубчатый 24*27</t>
  </si>
  <si>
    <t>000049798</t>
  </si>
  <si>
    <t xml:space="preserve"> трубчатый 22*24</t>
  </si>
  <si>
    <t>000032743</t>
  </si>
  <si>
    <t xml:space="preserve"> 7811-0043 С 1 Х9 (32*36) гаечный двустор онний с открытым зевом ГОСТ2839-80</t>
  </si>
  <si>
    <t>000049796</t>
  </si>
  <si>
    <t xml:space="preserve"> трубчатый 17*19</t>
  </si>
  <si>
    <t>000042784</t>
  </si>
  <si>
    <t xml:space="preserve"> 12*13 трубчатый</t>
  </si>
  <si>
    <t>000074064</t>
  </si>
  <si>
    <t xml:space="preserve"> 46 накидной ГОСТ 2906-80</t>
  </si>
  <si>
    <t>000074063</t>
  </si>
  <si>
    <t>41 накидной ГОСТ 2906-80</t>
  </si>
  <si>
    <t>000045327</t>
  </si>
  <si>
    <t xml:space="preserve"> 36,накидной</t>
  </si>
  <si>
    <t>000074047</t>
  </si>
  <si>
    <t xml:space="preserve"> 32 накидной ГОСТ 2906-80</t>
  </si>
  <si>
    <t>000018529</t>
  </si>
  <si>
    <t xml:space="preserve"> 30,накидной,кольцевой,односторонний,коле нчатый</t>
  </si>
  <si>
    <t>000049797</t>
  </si>
  <si>
    <t xml:space="preserve"> трубчатый 19*22</t>
  </si>
  <si>
    <t>000073923</t>
  </si>
  <si>
    <t>ЛЕБЕДКА</t>
  </si>
  <si>
    <t xml:space="preserve"> 43105-4-K г/п 4тн рычажная тросовая</t>
  </si>
  <si>
    <t>000045003</t>
  </si>
  <si>
    <t>ЛР1.6/3,ручная,рычажная</t>
  </si>
  <si>
    <t>000060805</t>
  </si>
  <si>
    <t xml:space="preserve">Ключ </t>
  </si>
  <si>
    <t xml:space="preserve"> 7811-0007 С 1 Х9 (12*13) гаечный двусторонний с открытым зевом ГОСТ2839-80</t>
  </si>
  <si>
    <t>000073928</t>
  </si>
  <si>
    <t xml:space="preserve"> НЭУ-М2 электрика универсальный ТУ 3926-0 21-127191850-2007</t>
  </si>
  <si>
    <t>000043273</t>
  </si>
  <si>
    <t xml:space="preserve"> ПРГ-300,гидравлический</t>
  </si>
  <si>
    <t>000061246</t>
  </si>
  <si>
    <t xml:space="preserve"> отрезной 180*2*22</t>
  </si>
  <si>
    <t>000019779</t>
  </si>
  <si>
    <t xml:space="preserve"> отрезной 180*2.5*22</t>
  </si>
  <si>
    <t>000019782</t>
  </si>
  <si>
    <t>отрезной 180*6*32</t>
  </si>
  <si>
    <t>000073919</t>
  </si>
  <si>
    <t>НОЖНИЦЫ</t>
  </si>
  <si>
    <t xml:space="preserve"> Н1.689 гидравлические для резки бандажей крепления столбов линий электропередач</t>
  </si>
  <si>
    <t>000069935</t>
  </si>
  <si>
    <t>СУМКА</t>
  </si>
  <si>
    <t xml:space="preserve"> СЭМ01 материал–брезент электромонтера</t>
  </si>
  <si>
    <t>000015308</t>
  </si>
  <si>
    <t>БОЛТОРЕЗ</t>
  </si>
  <si>
    <t xml:space="preserve"> 750мм</t>
  </si>
  <si>
    <t>000017549</t>
  </si>
  <si>
    <t xml:space="preserve"> сварочный</t>
  </si>
  <si>
    <t>Э/газосварочное, пояльное оборудование</t>
  </si>
  <si>
    <t>000037096</t>
  </si>
  <si>
    <t>РЕДУКТОР</t>
  </si>
  <si>
    <t xml:space="preserve"> кислород. БКО-50/21шт</t>
  </si>
  <si>
    <t>000037095</t>
  </si>
  <si>
    <t xml:space="preserve"> пропан  БПО-5/21шт</t>
  </si>
  <si>
    <t>000005570</t>
  </si>
  <si>
    <t>ПАЯЛЬНИК</t>
  </si>
  <si>
    <t xml:space="preserve"> 40Вт,220В</t>
  </si>
  <si>
    <t>000074102</t>
  </si>
  <si>
    <t>ГОРЕЛКА</t>
  </si>
  <si>
    <t xml:space="preserve"> TIG WP-26 аргоновая</t>
  </si>
  <si>
    <t>000009781</t>
  </si>
  <si>
    <t>КИСЛОРОД</t>
  </si>
  <si>
    <t>М3</t>
  </si>
  <si>
    <t>000009779</t>
  </si>
  <si>
    <t xml:space="preserve">ГАЗ </t>
  </si>
  <si>
    <t>ГАЗ пропан сжиженный ГОСТ20448-90</t>
  </si>
  <si>
    <t>000008527</t>
  </si>
  <si>
    <t>ЭЛЕКТРОД</t>
  </si>
  <si>
    <t xml:space="preserve"> МР-3-3 ГОСТ9466-75</t>
  </si>
  <si>
    <t>000008523</t>
  </si>
  <si>
    <t xml:space="preserve">ЭЛЕКТРОД </t>
  </si>
  <si>
    <t xml:space="preserve"> УОНИ-13/55-3 ГОСТ9466-75</t>
  </si>
  <si>
    <t>000073074</t>
  </si>
  <si>
    <t>АРГОН 6м3 газообразный ГОСТ 10157-2016</t>
  </si>
  <si>
    <t>баллон</t>
  </si>
  <si>
    <t>000054015</t>
  </si>
  <si>
    <t xml:space="preserve"> МР-3-4 ГОСТ9467-75</t>
  </si>
  <si>
    <t>000002858</t>
  </si>
  <si>
    <t>КАНИФОЛЬ</t>
  </si>
  <si>
    <t>Изоляционные материалы</t>
  </si>
  <si>
    <t>000037991</t>
  </si>
  <si>
    <t xml:space="preserve">ИЗОЛЕНТА </t>
  </si>
  <si>
    <t>ПВХ</t>
  </si>
  <si>
    <t>000076405</t>
  </si>
  <si>
    <t>ИЗОЛЕНТА</t>
  </si>
  <si>
    <t xml:space="preserve"> х/б</t>
  </si>
  <si>
    <t>000029424</t>
  </si>
  <si>
    <t xml:space="preserve">ЭЛЕКТРОКАРТОН </t>
  </si>
  <si>
    <t xml:space="preserve"> ЭВ 2,0мм</t>
  </si>
  <si>
    <t>000029425</t>
  </si>
  <si>
    <t xml:space="preserve"> ЭВ 3,0мм</t>
  </si>
  <si>
    <t>000020018</t>
  </si>
  <si>
    <t>ЛАКОТКАНЬ</t>
  </si>
  <si>
    <t xml:space="preserve"> лкм-105 т,0.15 мм</t>
  </si>
  <si>
    <t>М2</t>
  </si>
  <si>
    <t>000056996</t>
  </si>
  <si>
    <t>ТРУБКА</t>
  </si>
  <si>
    <t>ТВ-40,8мм,ПВХ</t>
  </si>
  <si>
    <t>000056986</t>
  </si>
  <si>
    <t xml:space="preserve">ТРУБКА </t>
  </si>
  <si>
    <t xml:space="preserve"> ТВ-40 10мм ПВХ</t>
  </si>
  <si>
    <t>000009286</t>
  </si>
  <si>
    <t>ЛЕНТА</t>
  </si>
  <si>
    <t xml:space="preserve"> ЛЭ-20-24-х/б киперная ГОСТ4514-78</t>
  </si>
  <si>
    <t>000073939</t>
  </si>
  <si>
    <t xml:space="preserve"> ТЛВ-12мм (1м) электроизоляционная ГОСТ 1 7675-87</t>
  </si>
  <si>
    <t>000037567</t>
  </si>
  <si>
    <t xml:space="preserve"> ТУТ-4/2 термоусаживаемая</t>
  </si>
  <si>
    <t>Резино технические изделия</t>
  </si>
  <si>
    <t>000045869</t>
  </si>
  <si>
    <t xml:space="preserve">ГЕРМЕТИК </t>
  </si>
  <si>
    <t xml:space="preserve"> TOSKA PU-606  310мм</t>
  </si>
  <si>
    <t>000026433</t>
  </si>
  <si>
    <t xml:space="preserve">ПЛАСТИНА </t>
  </si>
  <si>
    <t xml:space="preserve"> 10*700*700 УМ резиновая для трансформаторов ГОСТ12855-77</t>
  </si>
  <si>
    <t>000069872</t>
  </si>
  <si>
    <t>УМ 5,0 техническая ГОСТ 12855-77</t>
  </si>
  <si>
    <t>000074172</t>
  </si>
  <si>
    <t xml:space="preserve"> УМ 20мм техническая ГОСТ 12855-77</t>
  </si>
  <si>
    <t>000060507</t>
  </si>
  <si>
    <t xml:space="preserve"> УМ-3мм 700х700 ГОСТ-12855-77</t>
  </si>
  <si>
    <t>000060508</t>
  </si>
  <si>
    <t xml:space="preserve"> 4*700*700 УМ резиновая для трансформатор ов ГОСТ12855-77</t>
  </si>
  <si>
    <t>000060511</t>
  </si>
  <si>
    <t xml:space="preserve"> 8*700*700 УМ резиновая для трансформатор ов ГОСТ12855-77</t>
  </si>
  <si>
    <t>Металл и металлоизделия</t>
  </si>
  <si>
    <t>000006624</t>
  </si>
  <si>
    <t>ТРУБА</t>
  </si>
  <si>
    <t xml:space="preserve"> 32*3.2 ст3</t>
  </si>
  <si>
    <t>000006611</t>
  </si>
  <si>
    <t xml:space="preserve"> 40*3.5 ст3,ГОСТ3262-75</t>
  </si>
  <si>
    <t>000010506</t>
  </si>
  <si>
    <t>УГОЛОК</t>
  </si>
  <si>
    <t xml:space="preserve"> 63*63*5 ст3 равнополочный г/к ГОСТ8509-93</t>
  </si>
  <si>
    <t>000027465</t>
  </si>
  <si>
    <t xml:space="preserve">УГОЛОК </t>
  </si>
  <si>
    <t xml:space="preserve"> 45*45*4 Ст3</t>
  </si>
  <si>
    <t>000003417</t>
  </si>
  <si>
    <t xml:space="preserve"> 50*50*5 ст3</t>
  </si>
  <si>
    <t>000033873</t>
  </si>
  <si>
    <t>СТАЛЬ</t>
  </si>
  <si>
    <t xml:space="preserve"> листовая 1 мм, ГОСТ 9045-93 ст3</t>
  </si>
  <si>
    <t>000076402</t>
  </si>
  <si>
    <t xml:space="preserve"> круглая 22 ст3</t>
  </si>
  <si>
    <t>000018163</t>
  </si>
  <si>
    <t>КАТАНКА</t>
  </si>
  <si>
    <t xml:space="preserve"> 6,5 Ст3</t>
  </si>
  <si>
    <t>000063388</t>
  </si>
  <si>
    <t xml:space="preserve">ПОЛОСА </t>
  </si>
  <si>
    <t xml:space="preserve"> 4*40,ст3пс,металлическая,ГОСТ103-2006</t>
  </si>
  <si>
    <t>000022974</t>
  </si>
  <si>
    <t>ПОЛОСА</t>
  </si>
  <si>
    <t xml:space="preserve"> стальная 5*50 мм </t>
  </si>
  <si>
    <t>000040660</t>
  </si>
  <si>
    <t>Пруток медный ф25мм. х 3000мм.</t>
  </si>
  <si>
    <t xml:space="preserve"> медный ф25мм. х 3000мм.</t>
  </si>
  <si>
    <t>000074135</t>
  </si>
  <si>
    <t xml:space="preserve">ПРУТОК </t>
  </si>
  <si>
    <t xml:space="preserve"> 2.4*1000мм (2.5кг) присадочный Esab OK T igrod 4043</t>
  </si>
  <si>
    <t>УП</t>
  </si>
  <si>
    <t>000037297</t>
  </si>
  <si>
    <t xml:space="preserve"> э/с 20*2</t>
  </si>
  <si>
    <t>000011971</t>
  </si>
  <si>
    <t xml:space="preserve">ТРУБА </t>
  </si>
  <si>
    <t xml:space="preserve"> 114*4 ст3,электросварная,ГОСТ10705-80</t>
  </si>
  <si>
    <t>000031991</t>
  </si>
  <si>
    <t>СЕКЦИЯ ограждения</t>
  </si>
  <si>
    <t xml:space="preserve"> (планшеты) размером 3800*1800 мм., яч. 50*50 мм., D провол.=1.8мм</t>
  </si>
  <si>
    <t>000037308</t>
  </si>
  <si>
    <t>Лист</t>
  </si>
  <si>
    <t>оцинк. 0,5 (1,25*2,5)</t>
  </si>
  <si>
    <t>000045595</t>
  </si>
  <si>
    <t xml:space="preserve">ОГОЛОВОК </t>
  </si>
  <si>
    <t>ОГ-14</t>
  </si>
  <si>
    <t>000031324</t>
  </si>
  <si>
    <t>ТРАВЕРСА тм-6</t>
  </si>
  <si>
    <t xml:space="preserve"> тм-6</t>
  </si>
  <si>
    <t>000040780</t>
  </si>
  <si>
    <t>ТРАВЕРСА ТМ-10</t>
  </si>
  <si>
    <t xml:space="preserve"> ТМ-10</t>
  </si>
  <si>
    <t>000040782</t>
  </si>
  <si>
    <t>ОГОЛОВОК ОГ-1</t>
  </si>
  <si>
    <t xml:space="preserve"> ОГ-1</t>
  </si>
  <si>
    <t>000030589</t>
  </si>
  <si>
    <t>НАКЛАДКА ог-2</t>
  </si>
  <si>
    <t xml:space="preserve"> ог-2</t>
  </si>
  <si>
    <t>000031317</t>
  </si>
  <si>
    <t>ХОМУТ х-42</t>
  </si>
  <si>
    <t xml:space="preserve"> х-42</t>
  </si>
  <si>
    <t>000031321</t>
  </si>
  <si>
    <t>КРОНШТЕЙН у-4а</t>
  </si>
  <si>
    <t xml:space="preserve"> у-4а</t>
  </si>
  <si>
    <t>000049524</t>
  </si>
  <si>
    <t xml:space="preserve">ПРОВОЛОКА </t>
  </si>
  <si>
    <t xml:space="preserve"> 4,стальная ГОСТ 7415-75</t>
  </si>
  <si>
    <t>000008465</t>
  </si>
  <si>
    <t>СЕРДЦЕВИНА к замку врезному</t>
  </si>
  <si>
    <t>000054493</t>
  </si>
  <si>
    <t>Труба</t>
  </si>
  <si>
    <t xml:space="preserve"> 50*3 (длина 10м)</t>
  </si>
  <si>
    <t>000031362</t>
  </si>
  <si>
    <t xml:space="preserve">ОСНАСТКА </t>
  </si>
  <si>
    <t xml:space="preserve"> к опоре пб 35-3в(траверсы,хомуты,спецбол ты и т.д.)</t>
  </si>
  <si>
    <t>000037045</t>
  </si>
  <si>
    <t xml:space="preserve"> 41-230*2.5*22.23 14А F30 S BF M 80 2 отр езной ГОСТ21963-2002</t>
  </si>
  <si>
    <t>000037293</t>
  </si>
  <si>
    <t xml:space="preserve">ЛИСТ </t>
  </si>
  <si>
    <t>б 2 мм 1.00*2.00 ст.3</t>
  </si>
  <si>
    <t>000003076</t>
  </si>
  <si>
    <t>4*30,ст3пс,металлическая,ГОСТ103-2006</t>
  </si>
  <si>
    <t>000031779</t>
  </si>
  <si>
    <t xml:space="preserve">ТРАВЕРСА </t>
  </si>
  <si>
    <t xml:space="preserve"> ТН-9</t>
  </si>
  <si>
    <t>000066122</t>
  </si>
  <si>
    <r>
      <t xml:space="preserve"> напильников </t>
    </r>
    <r>
      <rPr>
        <sz val="9"/>
        <color indexed="8"/>
        <rFont val="Calibri"/>
        <family val="2"/>
        <charset val="204"/>
      </rPr>
      <t xml:space="preserve"> 6 шт</t>
    </r>
  </si>
  <si>
    <t>000072267</t>
  </si>
  <si>
    <t xml:space="preserve">ВАЛ </t>
  </si>
  <si>
    <t xml:space="preserve"> РА-3 привода разъединителя серия 3.407.1-143.8.69</t>
  </si>
  <si>
    <t>000009460</t>
  </si>
  <si>
    <t xml:space="preserve"> ТМ-3 проект 3.407.1-143.8.3</t>
  </si>
  <si>
    <t>000072271</t>
  </si>
  <si>
    <t xml:space="preserve"> д12 ст3 ГОСТ2590-2006</t>
  </si>
  <si>
    <t>000069145</t>
  </si>
  <si>
    <t xml:space="preserve">КАНАТ </t>
  </si>
  <si>
    <t xml:space="preserve"> 13.5-Г-I-О-Н-1770 стальной ГОСТ7668-80</t>
  </si>
  <si>
    <t>000073583</t>
  </si>
  <si>
    <t xml:space="preserve">Строп </t>
  </si>
  <si>
    <t xml:space="preserve"> канатный 4СК, д.16,5мм L5м</t>
  </si>
  <si>
    <t>000073582</t>
  </si>
  <si>
    <t xml:space="preserve"> канатный 4СК, д.13мм L5м</t>
  </si>
  <si>
    <t>000073581</t>
  </si>
  <si>
    <t xml:space="preserve"> канатный 4СК, д.13мм L2м</t>
  </si>
  <si>
    <t>000073580</t>
  </si>
  <si>
    <t xml:space="preserve"> канатный 4СК, д.9,6мм L4м</t>
  </si>
  <si>
    <t>000073579</t>
  </si>
  <si>
    <t xml:space="preserve"> канатный 4СК, д.9,6мм L2,5м</t>
  </si>
  <si>
    <t>000073585</t>
  </si>
  <si>
    <t xml:space="preserve"> канатный 4СК, д.16,5мм L4м</t>
  </si>
  <si>
    <t>000073586</t>
  </si>
  <si>
    <t>Строп</t>
  </si>
  <si>
    <t xml:space="preserve"> канатный 4СК, д.13мм L4м</t>
  </si>
  <si>
    <t>000073578</t>
  </si>
  <si>
    <t xml:space="preserve"> канатный 2-х ветвевой д.14 L4м</t>
  </si>
  <si>
    <t>000073577</t>
  </si>
  <si>
    <t xml:space="preserve"> канатный 2-х ветвевой д.16,5 L4,5м</t>
  </si>
  <si>
    <t>000073576</t>
  </si>
  <si>
    <t xml:space="preserve"> канатный 2-х ветвевой д.16,5 L4,0м</t>
  </si>
  <si>
    <t>000073575</t>
  </si>
  <si>
    <t xml:space="preserve"> канатный 2-х ветвевой д.14 L3,0м</t>
  </si>
  <si>
    <t>000073574</t>
  </si>
  <si>
    <t xml:space="preserve"> канатный 2-х ветвевой д.16,5 L2м</t>
  </si>
  <si>
    <t>000025952</t>
  </si>
  <si>
    <t xml:space="preserve"> УСК1- д.16,5 1,0м </t>
  </si>
  <si>
    <t>000003028</t>
  </si>
  <si>
    <t>АРМАТУРА</t>
  </si>
  <si>
    <t xml:space="preserve"> 10-А-I ст3 ГОСТ5781-82</t>
  </si>
  <si>
    <t>000073572</t>
  </si>
  <si>
    <t xml:space="preserve"> УСК1- д.14 3м </t>
  </si>
  <si>
    <t>000073571</t>
  </si>
  <si>
    <t xml:space="preserve"> УСК1- д.14 2,0м </t>
  </si>
  <si>
    <t>000073570</t>
  </si>
  <si>
    <t xml:space="preserve">УСК1- д.16,5 4м </t>
  </si>
  <si>
    <t>000073568</t>
  </si>
  <si>
    <t xml:space="preserve"> УСК1- д.19,5 3м </t>
  </si>
  <si>
    <t>000073566</t>
  </si>
  <si>
    <t xml:space="preserve"> УСК1- д.16,5 0,8м </t>
  </si>
  <si>
    <t>000073573</t>
  </si>
  <si>
    <t xml:space="preserve"> канатный 2-х ветвевой д.14 L2,0м</t>
  </si>
  <si>
    <t>000073565</t>
  </si>
  <si>
    <t xml:space="preserve"> УСК1- д.9,6 1,2м </t>
  </si>
  <si>
    <t>000049550</t>
  </si>
  <si>
    <t xml:space="preserve"> УСК1- д.9,6 1,0м </t>
  </si>
  <si>
    <t>000073563</t>
  </si>
  <si>
    <t xml:space="preserve"> УСК1- д.14 1,5м </t>
  </si>
  <si>
    <t>000073567</t>
  </si>
  <si>
    <t xml:space="preserve"> УСК1- д.16,5 1,5м </t>
  </si>
  <si>
    <t>000073559</t>
  </si>
  <si>
    <t xml:space="preserve"> 1-но ветвевой д.16,5 L3м</t>
  </si>
  <si>
    <t>000071887</t>
  </si>
  <si>
    <t xml:space="preserve">Труба </t>
  </si>
  <si>
    <t xml:space="preserve"> э/с 76*3,5</t>
  </si>
  <si>
    <t>000063415</t>
  </si>
  <si>
    <t>КАНАТ</t>
  </si>
  <si>
    <t xml:space="preserve"> 11.0-Г-В-Н-Р-1770 стальной ГОСТ2688-80</t>
  </si>
  <si>
    <t>000073558</t>
  </si>
  <si>
    <t xml:space="preserve"> 1-но ветвевой д.16,5 L2м</t>
  </si>
  <si>
    <t>000073552</t>
  </si>
  <si>
    <t xml:space="preserve"> 1-но ветвевой д.14 L1,5м</t>
  </si>
  <si>
    <t>000073561</t>
  </si>
  <si>
    <t xml:space="preserve"> 1-но ветвевой д.16,5 L4м</t>
  </si>
  <si>
    <t>000073556</t>
  </si>
  <si>
    <t xml:space="preserve"> 1-но ветвевой д.14 L3,0м</t>
  </si>
  <si>
    <t>000073557</t>
  </si>
  <si>
    <t xml:space="preserve"> 1-но ветвевой д.9,6 L1,0м</t>
  </si>
  <si>
    <t>000063416</t>
  </si>
  <si>
    <t xml:space="preserve"> 13.0-Г-В-Н-Р-1770 стальной ГОСТ2688-80</t>
  </si>
  <si>
    <t>000062971</t>
  </si>
  <si>
    <t xml:space="preserve"> текстильная СТП 3тн/3000мм</t>
  </si>
  <si>
    <t>000073538</t>
  </si>
  <si>
    <t xml:space="preserve"> д.12.5 мм стальной ГОСТ 14954-80</t>
  </si>
  <si>
    <t>000073554</t>
  </si>
  <si>
    <t xml:space="preserve"> 1-но ветвевой д.16,5 L1,5м</t>
  </si>
  <si>
    <t>000073584</t>
  </si>
  <si>
    <t xml:space="preserve"> канатный 4СК, д.13мм L3м</t>
  </si>
  <si>
    <t>000056011</t>
  </si>
  <si>
    <t xml:space="preserve"> текстильная СТП 3тн/2500мм</t>
  </si>
  <si>
    <t>000039446</t>
  </si>
  <si>
    <t xml:space="preserve"> текстильная СТП 3тн/1500мм</t>
  </si>
  <si>
    <t>000073544</t>
  </si>
  <si>
    <t xml:space="preserve"> текстильная СТК 8тн/8000мм</t>
  </si>
  <si>
    <t>000073545</t>
  </si>
  <si>
    <t xml:space="preserve"> текстильная СТК 6тн/5000мм</t>
  </si>
  <si>
    <t>000049545</t>
  </si>
  <si>
    <t xml:space="preserve"> текстильная СТК 3тн/3000мм</t>
  </si>
  <si>
    <t>000073546</t>
  </si>
  <si>
    <t xml:space="preserve"> текстильная СТП 8тн/6000мм</t>
  </si>
  <si>
    <t>000073547</t>
  </si>
  <si>
    <t xml:space="preserve"> текстильная СТП 6тн/4000мм</t>
  </si>
  <si>
    <t>000073548</t>
  </si>
  <si>
    <t xml:space="preserve"> текстильная СТП 6тн/3000мм</t>
  </si>
  <si>
    <t>000058002</t>
  </si>
  <si>
    <t xml:space="preserve"> стальной ф16.5 ГОСТ 2688-80</t>
  </si>
  <si>
    <t>000049495</t>
  </si>
  <si>
    <t xml:space="preserve"> круглая 12 ст3</t>
  </si>
  <si>
    <t>000049496</t>
  </si>
  <si>
    <t xml:space="preserve">СТАЛЬ </t>
  </si>
  <si>
    <t xml:space="preserve"> круглая 16 ст3</t>
  </si>
  <si>
    <t>000076738</t>
  </si>
  <si>
    <t>ХОМУТ</t>
  </si>
  <si>
    <t xml:space="preserve"> Х-10 для крепления различных типов металлоконструкции</t>
  </si>
  <si>
    <t>000019580</t>
  </si>
  <si>
    <t>Круг</t>
  </si>
  <si>
    <t xml:space="preserve"> Д15 латунь</t>
  </si>
  <si>
    <t>000071978</t>
  </si>
  <si>
    <t xml:space="preserve">НАДСТАВКА </t>
  </si>
  <si>
    <t>ТС-1 для ж/б стоек серия 3.407.1-143.8.2 3</t>
  </si>
  <si>
    <t>Метизная продукция</t>
  </si>
  <si>
    <t>000035540</t>
  </si>
  <si>
    <t xml:space="preserve"> М12*1.25</t>
  </si>
  <si>
    <t>000016335</t>
  </si>
  <si>
    <t xml:space="preserve">ГВОЗДИ </t>
  </si>
  <si>
    <t xml:space="preserve"> 3,5*90</t>
  </si>
  <si>
    <t>000016333</t>
  </si>
  <si>
    <t xml:space="preserve"> К 3*70 строительный с конической головкой ГОСТ4028-63</t>
  </si>
  <si>
    <t>000073911</t>
  </si>
  <si>
    <t>000016894</t>
  </si>
  <si>
    <t xml:space="preserve">ДЮБЕЛЬ </t>
  </si>
  <si>
    <t xml:space="preserve"> шуруп 8х100 мм</t>
  </si>
  <si>
    <t>000003828</t>
  </si>
  <si>
    <t>ШУРУП 4.8*50 кровельный с шестигранной головко й 8мм с шайбой EPDM прокладкой наконечни</t>
  </si>
  <si>
    <t>000074761</t>
  </si>
  <si>
    <t xml:space="preserve">САМОРЕЗ </t>
  </si>
  <si>
    <t xml:space="preserve"> 3,5*11</t>
  </si>
  <si>
    <t>000033806</t>
  </si>
  <si>
    <t xml:space="preserve"> ПШ- 4,2х14 мм</t>
  </si>
  <si>
    <t>000041867</t>
  </si>
  <si>
    <t xml:space="preserve"> 4*100</t>
  </si>
  <si>
    <t>000038180</t>
  </si>
  <si>
    <t xml:space="preserve"> 1.8*32</t>
  </si>
  <si>
    <t>000047485</t>
  </si>
  <si>
    <t>000016339</t>
  </si>
  <si>
    <t xml:space="preserve"> К 5*150 строительный с конической головк ой ГОСТ4028-63</t>
  </si>
  <si>
    <t>000046642</t>
  </si>
  <si>
    <t xml:space="preserve"> 6*40 гвоздь,SMK</t>
  </si>
  <si>
    <t>000003637</t>
  </si>
  <si>
    <t xml:space="preserve"> 6*60 гвоздевой,полипропиленовый</t>
  </si>
  <si>
    <t>000016886</t>
  </si>
  <si>
    <t xml:space="preserve"> 8*100 гвоздь</t>
  </si>
  <si>
    <t>000047294</t>
  </si>
  <si>
    <t xml:space="preserve">ШАЙБА </t>
  </si>
  <si>
    <t xml:space="preserve"> 12 плоская</t>
  </si>
  <si>
    <t>000024870</t>
  </si>
  <si>
    <t>САМОРЕЗ</t>
  </si>
  <si>
    <t xml:space="preserve"> 3,5*51</t>
  </si>
  <si>
    <t>000032345</t>
  </si>
  <si>
    <t xml:space="preserve">БОЛТ </t>
  </si>
  <si>
    <t xml:space="preserve"> М12*40</t>
  </si>
  <si>
    <t>000069855</t>
  </si>
  <si>
    <t>4*35мм</t>
  </si>
  <si>
    <t>000009962</t>
  </si>
  <si>
    <t xml:space="preserve"> М16</t>
  </si>
  <si>
    <t>Вспомогательные материалы</t>
  </si>
  <si>
    <t>000076404</t>
  </si>
  <si>
    <t xml:space="preserve"> нетканое (ветошь) 1,2/100/125</t>
  </si>
  <si>
    <t>000006267</t>
  </si>
  <si>
    <t xml:space="preserve">КЛЕЙ </t>
  </si>
  <si>
    <t xml:space="preserve"> 88-НД СТ ТОО 50307471-08-2008</t>
  </si>
  <si>
    <t>000031119</t>
  </si>
  <si>
    <t>БУМАГА</t>
  </si>
  <si>
    <t xml:space="preserve"> наждачная 2 (25м в рул)</t>
  </si>
  <si>
    <t>000036725</t>
  </si>
  <si>
    <t xml:space="preserve"> наждачное 3</t>
  </si>
  <si>
    <t>МПОГ</t>
  </si>
  <si>
    <t>Реактивы</t>
  </si>
  <si>
    <t>000031096</t>
  </si>
  <si>
    <t>Силикагель</t>
  </si>
  <si>
    <t xml:space="preserve"> ксмг гост 3956-76</t>
  </si>
  <si>
    <t>000025209</t>
  </si>
  <si>
    <t xml:space="preserve"> КСКГ</t>
  </si>
  <si>
    <t>000022040</t>
  </si>
  <si>
    <t>НАТРИЙ едкий чешуированный GB 209-2006</t>
  </si>
  <si>
    <t xml:space="preserve"> GB 209-2006</t>
  </si>
  <si>
    <t>000007508</t>
  </si>
  <si>
    <t xml:space="preserve">Кобальт </t>
  </si>
  <si>
    <t xml:space="preserve"> хлористый 6-водный ч.д.а. ГОСТ4525-77</t>
  </si>
  <si>
    <t>кг</t>
  </si>
  <si>
    <t>000072092</t>
  </si>
  <si>
    <t>СТАНДАРТ-ТИТР кислота серная 0.1моль/дм3 (0.1Н) ТУ2642-001-33813273-97 (10амп)</t>
  </si>
  <si>
    <t>кор</t>
  </si>
  <si>
    <t>000035401</t>
  </si>
  <si>
    <t xml:space="preserve"> соляная кислота 0.1н ТУ 2642-001-33813273-97</t>
  </si>
  <si>
    <t>АМП</t>
  </si>
  <si>
    <t>000035491</t>
  </si>
  <si>
    <t>КОБАЛЬТ</t>
  </si>
  <si>
    <t xml:space="preserve"> (II),азотнокислый 6-водный ч.д.а.,ГОСТ45 28-78</t>
  </si>
  <si>
    <t>Электролампы и осветительная арматура</t>
  </si>
  <si>
    <t>000036904</t>
  </si>
  <si>
    <t xml:space="preserve">СВЕТИЛЬНИК </t>
  </si>
  <si>
    <t>000020056</t>
  </si>
  <si>
    <t>000075439</t>
  </si>
  <si>
    <t>Соеденительный изоли.зажим.СИЗ-24,5мл 2 синий (50 шт) TDN</t>
  </si>
  <si>
    <t>000075438</t>
  </si>
  <si>
    <t>Соеденительный изоли.зажим.СИЗ-35,5мл 2 оранж (50 шт) TDN</t>
  </si>
  <si>
    <t>000020142</t>
  </si>
  <si>
    <t>ЛАМПА настольная</t>
  </si>
  <si>
    <t>000036716</t>
  </si>
  <si>
    <t>000020057</t>
  </si>
  <si>
    <t>ЛАМПА</t>
  </si>
  <si>
    <t>000071266</t>
  </si>
  <si>
    <t>000075451</t>
  </si>
  <si>
    <t xml:space="preserve">Розетка одинарная </t>
  </si>
  <si>
    <t xml:space="preserve"> с/з РР-12</t>
  </si>
  <si>
    <t>000025124</t>
  </si>
  <si>
    <t>000004719</t>
  </si>
  <si>
    <t>000025089</t>
  </si>
  <si>
    <t>000014368</t>
  </si>
  <si>
    <t xml:space="preserve"> РА-16.133-Б 16А з/к о/у одноместная</t>
  </si>
  <si>
    <t>000047691</t>
  </si>
  <si>
    <t xml:space="preserve"> РС-10-132</t>
  </si>
  <si>
    <t>000072874</t>
  </si>
  <si>
    <t xml:space="preserve">Розетка </t>
  </si>
  <si>
    <r>
      <t xml:space="preserve"> 2-я с/з</t>
    </r>
    <r>
      <rPr>
        <sz val="9"/>
        <color indexed="10"/>
        <rFont val="Calibri"/>
        <family val="2"/>
        <charset val="204"/>
      </rPr>
      <t xml:space="preserve"> </t>
    </r>
  </si>
  <si>
    <t>000000744</t>
  </si>
  <si>
    <t>СТАРТЕР</t>
  </si>
  <si>
    <t>000058355</t>
  </si>
  <si>
    <t xml:space="preserve">ВИЛКА </t>
  </si>
  <si>
    <t>000016867</t>
  </si>
  <si>
    <t xml:space="preserve">ДРОССЕЛЬ </t>
  </si>
  <si>
    <t>000036169</t>
  </si>
  <si>
    <t>000035866</t>
  </si>
  <si>
    <t>000035913</t>
  </si>
  <si>
    <t>000036839</t>
  </si>
  <si>
    <t>000055040</t>
  </si>
  <si>
    <t>ТЕРМОИЗЛУЧАТЕЛЬ</t>
  </si>
  <si>
    <t>000055041</t>
  </si>
  <si>
    <t xml:space="preserve">ТЕРМОИЗЛУЧАТЕЛЬ </t>
  </si>
  <si>
    <t>000036717</t>
  </si>
  <si>
    <t>000064684</t>
  </si>
  <si>
    <t>000064683</t>
  </si>
  <si>
    <t>000025096</t>
  </si>
  <si>
    <t>000072764</t>
  </si>
  <si>
    <t>СВЕТИЛЬНИК</t>
  </si>
  <si>
    <t>000071538</t>
  </si>
  <si>
    <t xml:space="preserve">ФОНАРЬ </t>
  </si>
  <si>
    <t>000071265</t>
  </si>
  <si>
    <t>000075436</t>
  </si>
  <si>
    <t xml:space="preserve">Лампа </t>
  </si>
  <si>
    <t>Электронагреватели</t>
  </si>
  <si>
    <t>000071094</t>
  </si>
  <si>
    <t xml:space="preserve">ОБОГРЕВАТЕЛЬ </t>
  </si>
  <si>
    <t xml:space="preserve"> ПЭТ-4-1,0 кВт со шнуром</t>
  </si>
  <si>
    <t>000072791</t>
  </si>
  <si>
    <t>ТЭН</t>
  </si>
  <si>
    <t xml:space="preserve"> 60А 13/0.4-О-220 ф.2 R35 ТУ 3443-009-49110786-02</t>
  </si>
  <si>
    <t>000072792</t>
  </si>
  <si>
    <t xml:space="preserve"> 60А 13/0.63-О-220 ф.2 R35 ТУ 3443-009-49110786-02</t>
  </si>
  <si>
    <t>000000552</t>
  </si>
  <si>
    <t>ПЕЧЬ</t>
  </si>
  <si>
    <t xml:space="preserve"> ПЭТ-4/1.6,220В,электрическая</t>
  </si>
  <si>
    <t>000062238</t>
  </si>
  <si>
    <t xml:space="preserve">ТЭН </t>
  </si>
  <si>
    <t xml:space="preserve"> КМ-12</t>
  </si>
  <si>
    <t>Масло трансформаторное</t>
  </si>
  <si>
    <t>000009826</t>
  </si>
  <si>
    <t xml:space="preserve">МАСЛО </t>
  </si>
  <si>
    <t>трансформаторное ГК</t>
  </si>
  <si>
    <t>Защитные средства, приспособления ,спецодежда и спецобувь</t>
  </si>
  <si>
    <t>Защитные средства и приспособления</t>
  </si>
  <si>
    <t>000031414</t>
  </si>
  <si>
    <t>ПЛАКАТ плакаты безопасности(компл.8шт)</t>
  </si>
  <si>
    <t>000036808</t>
  </si>
  <si>
    <t xml:space="preserve">Перчатки </t>
  </si>
  <si>
    <t xml:space="preserve"> ТУ 38.306-5-63-97, диэлектрические</t>
  </si>
  <si>
    <t>ПАР</t>
  </si>
  <si>
    <t>000008123</t>
  </si>
  <si>
    <t>Боты д/э ГОСТ 13 385-78</t>
  </si>
  <si>
    <t xml:space="preserve"> д/э ГОСТ 13 385-78</t>
  </si>
  <si>
    <t>000075202</t>
  </si>
  <si>
    <t>Каски защитные ГОСТ Р12.4.128-83</t>
  </si>
  <si>
    <t>000021004</t>
  </si>
  <si>
    <t>МАСКА электросварщика</t>
  </si>
  <si>
    <t>000031273</t>
  </si>
  <si>
    <t>Очки защитные</t>
  </si>
  <si>
    <r>
      <t xml:space="preserve"> оЗ7</t>
    </r>
    <r>
      <rPr>
        <sz val="9"/>
        <color indexed="10"/>
        <rFont val="Calibri"/>
        <family val="2"/>
        <charset val="204"/>
      </rPr>
      <t xml:space="preserve"> </t>
    </r>
    <r>
      <rPr>
        <sz val="9"/>
        <rFont val="Calibri"/>
        <family val="2"/>
        <charset val="204"/>
      </rPr>
      <t>"Универсал-Титан"</t>
    </r>
  </si>
  <si>
    <t>000031277</t>
  </si>
  <si>
    <t>РЕСПИРАТОР</t>
  </si>
  <si>
    <t xml:space="preserve"> 8102 гост р12.4 191-99 класс защ.ffр2</t>
  </si>
  <si>
    <t>000020004</t>
  </si>
  <si>
    <t xml:space="preserve">Лазы </t>
  </si>
  <si>
    <t xml:space="preserve"> ЛУ тип 2</t>
  </si>
  <si>
    <t>000018658</t>
  </si>
  <si>
    <t>Когти монтерские № 2</t>
  </si>
  <si>
    <t>000008654</t>
  </si>
  <si>
    <t>УКАЗАТЕЛЬ НАПР</t>
  </si>
  <si>
    <t>ПИН,МИН-1 (до 1000В)</t>
  </si>
  <si>
    <t>000017278</t>
  </si>
  <si>
    <t xml:space="preserve">ЗАЗЕМЛЕНИЕ  ПЕРЕНОСНОЕ </t>
  </si>
  <si>
    <t xml:space="preserve"> для ВЛ 3-х фазное до 1кВ ЗПЛ-1 S=16мм</t>
  </si>
  <si>
    <t>000017271</t>
  </si>
  <si>
    <t xml:space="preserve"> ЗПЛ-10 (25мм) ПЕРЕНОСНОЕ для возд.линий (ВЛ) 3-х фазное до 10кВ S=25 c одной шта</t>
  </si>
  <si>
    <t>000014287</t>
  </si>
  <si>
    <t>УКАЗАТЕЛЬ</t>
  </si>
  <si>
    <t xml:space="preserve"> напряжения для ФАЗИРОВКИ  УВН-80-2М ТФ</t>
  </si>
  <si>
    <t>000027556</t>
  </si>
  <si>
    <t xml:space="preserve">УКАЗАТЕЛЬ </t>
  </si>
  <si>
    <t>УКАЗАТЕЛЬ УВН-90</t>
  </si>
  <si>
    <t>000066067</t>
  </si>
  <si>
    <t>АПТЕЧКА</t>
  </si>
  <si>
    <t xml:space="preserve"> универсальная в твердом корпусе</t>
  </si>
  <si>
    <t>000060487</t>
  </si>
  <si>
    <t>Страховочный пояс типа УСП II АЖ</t>
  </si>
  <si>
    <r>
      <t xml:space="preserve">ЗЦП </t>
    </r>
    <r>
      <rPr>
        <sz val="9"/>
        <color rgb="FFFF0000"/>
        <rFont val="Calibri"/>
        <family val="2"/>
        <charset val="204"/>
      </rPr>
      <t xml:space="preserve"> 1767 920 отработано</t>
    </r>
  </si>
  <si>
    <t>000008256</t>
  </si>
  <si>
    <t xml:space="preserve"> РПГ-67</t>
  </si>
  <si>
    <t>000008653</t>
  </si>
  <si>
    <t>УКАЗАТЕЛЬ УВН-10 напряжения</t>
  </si>
  <si>
    <t>000014820</t>
  </si>
  <si>
    <t xml:space="preserve">АПТЕЧКА </t>
  </si>
  <si>
    <t>АПТЕЧКА автомобильная</t>
  </si>
  <si>
    <t>000045107</t>
  </si>
  <si>
    <t>ШТАНГА</t>
  </si>
  <si>
    <t>ШТАНГА ШО-10У1,10кВ</t>
  </si>
  <si>
    <t>000009390</t>
  </si>
  <si>
    <t xml:space="preserve">ШТАНГА </t>
  </si>
  <si>
    <t>ШТАНГА ШО-1 У1-1,оперативная</t>
  </si>
  <si>
    <t>000045105</t>
  </si>
  <si>
    <t>ШТАНГА ШО-110У1 110кВ</t>
  </si>
  <si>
    <t>000045106</t>
  </si>
  <si>
    <t>ШТАНГА ШО-35У1,35кВ</t>
  </si>
  <si>
    <t>000024394</t>
  </si>
  <si>
    <t>Ремни для когтей</t>
  </si>
  <si>
    <t>Огнетушители</t>
  </si>
  <si>
    <t>000007941</t>
  </si>
  <si>
    <t>ОГНЕТУШИТЕЛЬ ОУ-5</t>
  </si>
  <si>
    <t xml:space="preserve"> ОУ-5</t>
  </si>
  <si>
    <t>Спецодежда и спецобувь</t>
  </si>
  <si>
    <t>000019355</t>
  </si>
  <si>
    <t>КОСТЮМ</t>
  </si>
  <si>
    <t xml:space="preserve"> Х/Б ГОСТ 27575-87</t>
  </si>
  <si>
    <t>000008141</t>
  </si>
  <si>
    <t xml:space="preserve"> брезентовый, неутепленный</t>
  </si>
  <si>
    <t>000038152</t>
  </si>
  <si>
    <t xml:space="preserve">КУРТКА </t>
  </si>
  <si>
    <t xml:space="preserve"> утепленная</t>
  </si>
  <si>
    <t>000038150</t>
  </si>
  <si>
    <t>БРЮКИ</t>
  </si>
  <si>
    <t xml:space="preserve"> утепленные</t>
  </si>
  <si>
    <t>000031231</t>
  </si>
  <si>
    <t xml:space="preserve">Плащ </t>
  </si>
  <si>
    <t xml:space="preserve"> непромокаемый </t>
  </si>
  <si>
    <t>000024709</t>
  </si>
  <si>
    <t>Рукавицы</t>
  </si>
  <si>
    <t xml:space="preserve"> х/б  комбинированные</t>
  </si>
  <si>
    <t>000008163</t>
  </si>
  <si>
    <t xml:space="preserve"> утепленные </t>
  </si>
  <si>
    <t>000008159</t>
  </si>
  <si>
    <t>Перчатки</t>
  </si>
  <si>
    <t xml:space="preserve"> хлопчатобумажные</t>
  </si>
  <si>
    <t>000043758</t>
  </si>
  <si>
    <t xml:space="preserve">ПЕРЧАТКИ </t>
  </si>
  <si>
    <t>000008132</t>
  </si>
  <si>
    <t xml:space="preserve">Валенки </t>
  </si>
  <si>
    <t xml:space="preserve"> на прорезиновой подошве</t>
  </si>
  <si>
    <t>000031233</t>
  </si>
  <si>
    <t>Ботинки</t>
  </si>
  <si>
    <t xml:space="preserve"> кожаные ГОСТ 12.4.187-97</t>
  </si>
  <si>
    <t>000022926</t>
  </si>
  <si>
    <t>Подшлемник под каску</t>
  </si>
  <si>
    <t>000066062</t>
  </si>
  <si>
    <t>ХАЛАТ рабочие для лаборатории ткань смесовая или х/б с пропитками от воды и масел</t>
  </si>
  <si>
    <t>000008139</t>
  </si>
  <si>
    <t>ЖИЛЕТ сигнальный</t>
  </si>
  <si>
    <t>000008162</t>
  </si>
  <si>
    <t xml:space="preserve">Рукавицы </t>
  </si>
  <si>
    <t xml:space="preserve"> брезентовые</t>
  </si>
  <si>
    <t>пар</t>
  </si>
  <si>
    <t>Измерительные приборы,комплектующие  и запчасти к ним</t>
  </si>
  <si>
    <t>Счетчики 1 И 3 -х фазные</t>
  </si>
  <si>
    <t>000036020</t>
  </si>
  <si>
    <t xml:space="preserve">СЧЕТЧИК  Меркурий </t>
  </si>
  <si>
    <t>230 АRТ2-00РQRSIDN</t>
  </si>
  <si>
    <t>000036758</t>
  </si>
  <si>
    <t xml:space="preserve">СЧЕТЧИК Меркурий </t>
  </si>
  <si>
    <t xml:space="preserve"> 230 ART-01 PQRSIN 5(50)A</t>
  </si>
  <si>
    <t>000036759</t>
  </si>
  <si>
    <t xml:space="preserve"> 230 ART-02 PQRSIN 10(100)А</t>
  </si>
  <si>
    <t>000031413</t>
  </si>
  <si>
    <t>СЧЕТЧИК  Меркурий</t>
  </si>
  <si>
    <t>230 АМ-01,3*230/400В,5(60)А,кл.т.1,0,3-х фазный,однотарифный по учету электроэнергии</t>
  </si>
  <si>
    <t>000036761</t>
  </si>
  <si>
    <t>234 АRТ2-00Р</t>
  </si>
  <si>
    <t>Номерные пломбы</t>
  </si>
  <si>
    <t>000076445</t>
  </si>
  <si>
    <t>ПЛОМБА</t>
  </si>
  <si>
    <t xml:space="preserve"> охранная в комплекте с пломбировочным канатом 0.5м на одну пломбу </t>
  </si>
  <si>
    <t>000005686</t>
  </si>
  <si>
    <t xml:space="preserve"> пластмассовая</t>
  </si>
  <si>
    <t>000018439</t>
  </si>
  <si>
    <t>КЛЕЙМО</t>
  </si>
  <si>
    <t xml:space="preserve"> металлическое</t>
  </si>
  <si>
    <t>000020208</t>
  </si>
  <si>
    <t xml:space="preserve">ЛЕЙБЛ </t>
  </si>
  <si>
    <t xml:space="preserve"> самоклеющийся СЛ 18</t>
  </si>
  <si>
    <t>000076455</t>
  </si>
  <si>
    <t xml:space="preserve">ЛЕСКА </t>
  </si>
  <si>
    <t>КАТ</t>
  </si>
  <si>
    <t>000076454</t>
  </si>
  <si>
    <t>АСКУЭ, измерительные приборы и комплектующие</t>
  </si>
  <si>
    <t>000029742</t>
  </si>
  <si>
    <t xml:space="preserve">АДАПТЕР </t>
  </si>
  <si>
    <t xml:space="preserve"> 255.1,оптический,для подключения счетчика эл.энергии Меркурий</t>
  </si>
  <si>
    <t>000005500</t>
  </si>
  <si>
    <t xml:space="preserve"> Меркурий 221 АВЛГ 650.00.00 для счетчика</t>
  </si>
  <si>
    <t>000020978</t>
  </si>
  <si>
    <t>Манометр</t>
  </si>
  <si>
    <t xml:space="preserve"> МПЗ-У</t>
  </si>
  <si>
    <t>000062205</t>
  </si>
  <si>
    <t xml:space="preserve"> МП-100</t>
  </si>
  <si>
    <t>000070060</t>
  </si>
  <si>
    <t xml:space="preserve">Ареометр </t>
  </si>
  <si>
    <t xml:space="preserve"> АСП-1 80-90% для спирта</t>
  </si>
  <si>
    <t>000070061</t>
  </si>
  <si>
    <t>Ареометр</t>
  </si>
  <si>
    <t xml:space="preserve"> АСП-1 90-100% для спирта</t>
  </si>
  <si>
    <t>000030143</t>
  </si>
  <si>
    <t xml:space="preserve"> АСПТ, 60-100С, с термометром</t>
  </si>
  <si>
    <t>000068577</t>
  </si>
  <si>
    <t>Фильтр тефлоновый для анализатора прибора хроматограф «TRANSPORT X»</t>
  </si>
  <si>
    <t>000074379</t>
  </si>
  <si>
    <t>Модем "Телеофис" Терминал GSM/GPRS WRX708-R4(H) v4.1</t>
  </si>
  <si>
    <t>000074378</t>
  </si>
  <si>
    <t xml:space="preserve">КОНТРОЛЛЕР </t>
  </si>
  <si>
    <t xml:space="preserve"> СИКОН С70 ВЛСТ 220.00.000-08 64 канала 8 портов</t>
  </si>
  <si>
    <t>Электро, бензо инструмент</t>
  </si>
  <si>
    <t>000073995</t>
  </si>
  <si>
    <t xml:space="preserve"> д.150</t>
  </si>
  <si>
    <t>000037035</t>
  </si>
  <si>
    <t xml:space="preserve">Компрессор </t>
  </si>
  <si>
    <t xml:space="preserve"> 2-х цилиндровый 1,2/220, ресирвер 50л, давление 8бар</t>
  </si>
  <si>
    <t>000058063</t>
  </si>
  <si>
    <t>ЭЛЕКТРОГЕНЕРАТОР</t>
  </si>
  <si>
    <t xml:space="preserve"> бензиновый HUTER DY4000L 3кВт</t>
  </si>
  <si>
    <t>000016857</t>
  </si>
  <si>
    <t>ДРЕЛЬ</t>
  </si>
  <si>
    <t xml:space="preserve"> шуруповерт аккум.ДА-14.4 ЭР</t>
  </si>
  <si>
    <t>000037046</t>
  </si>
  <si>
    <t>МАШИНА</t>
  </si>
  <si>
    <t xml:space="preserve"> шлифовальная угловая МШУ-0.9-125 900Вт</t>
  </si>
  <si>
    <t>000037536</t>
  </si>
  <si>
    <t>КОМПРЕССОР</t>
  </si>
  <si>
    <t xml:space="preserve"> DENZEL MATRIX 58061, пневматический, 206 л/мин, 8атм, 24л</t>
  </si>
  <si>
    <t>000037025</t>
  </si>
  <si>
    <t xml:space="preserve"> шлифовальная угловая МШУ-1,5-180 1500Вт</t>
  </si>
  <si>
    <t>000014375</t>
  </si>
  <si>
    <t xml:space="preserve">АППАРАТ </t>
  </si>
  <si>
    <t>ММА-300,7500Вт,20-250А,230В сварочный инверторный</t>
  </si>
  <si>
    <t>000066131</t>
  </si>
  <si>
    <t>БЕНЗОПИЛА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</si>
  <si>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MS-260/115000/</t>
    </r>
  </si>
  <si>
    <t>000040419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</si>
  <si>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MS-170</t>
    </r>
  </si>
  <si>
    <t>000074072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</si>
  <si>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GBM 6 RE электрическая</t>
    </r>
  </si>
  <si>
    <t>000022501</t>
  </si>
  <si>
    <t>Перфоратор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</si>
  <si>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18002 850W</t>
    </r>
  </si>
  <si>
    <t>000058064</t>
  </si>
  <si>
    <t xml:space="preserve">ЭЛЕКТРОГЕНЕРАТОР </t>
  </si>
  <si>
    <r>
      <t xml:space="preserve"> бензиновый</t>
    </r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 xml:space="preserve"> DY6500LXW c функцией сварки, с колесами 5кВт</t>
    </r>
  </si>
  <si>
    <t>000031160</t>
  </si>
  <si>
    <t xml:space="preserve">МАШИНА </t>
  </si>
  <si>
    <t>ШЛИФМАШИНА угловая ушм-125 900вт,п хх11000/мин</t>
  </si>
  <si>
    <t>000037835</t>
  </si>
  <si>
    <t xml:space="preserve">ШУРУПОВЕРТ </t>
  </si>
  <si>
    <t xml:space="preserve"> аккумуляторный ДА-14.4 ЭР</t>
  </si>
  <si>
    <t>000037523</t>
  </si>
  <si>
    <t xml:space="preserve"> GWS 22-230 JH</t>
  </si>
  <si>
    <t>000043314</t>
  </si>
  <si>
    <t>ТРИММЕР</t>
  </si>
  <si>
    <t>ТРИММЕР бензиновый</t>
  </si>
  <si>
    <t>000051637</t>
  </si>
  <si>
    <t>Сучкорез штанговый с храповым механизмом и пилой 300мм</t>
  </si>
  <si>
    <t>Материалы на техническое обслуживание автотранспорта и спецтехники</t>
  </si>
  <si>
    <t>АВТОШИНА</t>
  </si>
  <si>
    <t>000076261</t>
  </si>
  <si>
    <t xml:space="preserve"> 175/70 R13 шипованная автомобильная</t>
  </si>
  <si>
    <t>000014569</t>
  </si>
  <si>
    <t xml:space="preserve"> 1400*20 (Урал)</t>
  </si>
  <si>
    <t>000014560</t>
  </si>
  <si>
    <t xml:space="preserve"> 12,00-20 ЗИЛ-131 M-93</t>
  </si>
  <si>
    <t>000030820</t>
  </si>
  <si>
    <t xml:space="preserve"> 275/70 r16</t>
  </si>
  <si>
    <t>000014586</t>
  </si>
  <si>
    <t xml:space="preserve"> 185*70*14</t>
  </si>
  <si>
    <t>000031845</t>
  </si>
  <si>
    <t xml:space="preserve"> 185*70*14 зимние, шипованые</t>
  </si>
  <si>
    <t>000073850</t>
  </si>
  <si>
    <t xml:space="preserve"> 235/60*18</t>
  </si>
  <si>
    <t>000072648</t>
  </si>
  <si>
    <t xml:space="preserve"> 235/60*18 зимняя</t>
  </si>
  <si>
    <t>000036410</t>
  </si>
  <si>
    <t xml:space="preserve"> 205*55 R16</t>
  </si>
  <si>
    <t>000014599</t>
  </si>
  <si>
    <r>
      <t xml:space="preserve"> 205*55*16</t>
    </r>
    <r>
      <rPr>
        <sz val="9"/>
        <color indexed="8"/>
        <rFont val="Calibri"/>
        <family val="2"/>
        <charset val="204"/>
      </rPr>
      <t>ЗИМНЯЯ</t>
    </r>
  </si>
  <si>
    <t>000014630</t>
  </si>
  <si>
    <t xml:space="preserve"> 275*65*17</t>
  </si>
  <si>
    <t>000014643</t>
  </si>
  <si>
    <t xml:space="preserve"> 7,50-20 ГАЗ-52</t>
  </si>
  <si>
    <t>000042427</t>
  </si>
  <si>
    <t xml:space="preserve"> 10,00-20 (280*508)</t>
  </si>
  <si>
    <t>000037576</t>
  </si>
  <si>
    <t xml:space="preserve">  8,25R20 ГАЗ-53</t>
  </si>
  <si>
    <t>000014631</t>
  </si>
  <si>
    <t xml:space="preserve"> 28,1 R26 К-700</t>
  </si>
  <si>
    <t>000014624</t>
  </si>
  <si>
    <t xml:space="preserve">  235*75R 15 (УАЗ)</t>
  </si>
  <si>
    <t>000014623</t>
  </si>
  <si>
    <t xml:space="preserve"> 235-70 R16 УАЗ</t>
  </si>
  <si>
    <t>000014618</t>
  </si>
  <si>
    <t xml:space="preserve"> 225-75 R16 УАЗ</t>
  </si>
  <si>
    <t>000014606</t>
  </si>
  <si>
    <t xml:space="preserve"> 205-70 R16 НИВА</t>
  </si>
  <si>
    <t>000014612</t>
  </si>
  <si>
    <t xml:space="preserve"> 215*60*16 (летн)</t>
  </si>
  <si>
    <t>000073852</t>
  </si>
  <si>
    <t>275/70 r16 шипованные</t>
  </si>
  <si>
    <t>000014628</t>
  </si>
  <si>
    <t>265*70*16 Митсубиси Монтеро</t>
  </si>
  <si>
    <t>000014587</t>
  </si>
  <si>
    <t xml:space="preserve"> 185*75*16</t>
  </si>
  <si>
    <t>000074356</t>
  </si>
  <si>
    <t>1065-420-457 ПТС КФ-97</t>
  </si>
  <si>
    <t>000025211</t>
  </si>
  <si>
    <t xml:space="preserve"> 11.2-20 Ф-35 114 A6 с камерой</t>
  </si>
  <si>
    <t>000046836</t>
  </si>
  <si>
    <t xml:space="preserve"> 15.5*38,Ф-2АД</t>
  </si>
  <si>
    <t>000014565</t>
  </si>
  <si>
    <t xml:space="preserve">  1200*18 (320*457) ГАЗ-66,ЗИЛ-157</t>
  </si>
  <si>
    <t>000063781</t>
  </si>
  <si>
    <t xml:space="preserve"> 9.00R20 0-40 БМ-1 нс14 140/137J к-т ОШЗ УВ</t>
  </si>
  <si>
    <t>000073688</t>
  </si>
  <si>
    <t>12,00R 20 ИД-304 ис 14 146/143 ЗJ к-т ОШЗ УВ</t>
  </si>
  <si>
    <t>000014603</t>
  </si>
  <si>
    <t xml:space="preserve"> 205*65*15 шипованная</t>
  </si>
  <si>
    <t>000014576</t>
  </si>
  <si>
    <t>175/70 R13 86H летняя</t>
  </si>
  <si>
    <t>Аккумуляторы</t>
  </si>
  <si>
    <t>000008726</t>
  </si>
  <si>
    <t xml:space="preserve"> 6СТ-190 12В 190А/ч 1250А 518*228*248 акк умуляторная</t>
  </si>
  <si>
    <t>000008723</t>
  </si>
  <si>
    <t>6СТ-132 аккумуляторная,ГОСТ12.2007.12-88</t>
  </si>
  <si>
    <t>000014964</t>
  </si>
  <si>
    <t>аккумуляторная 6СТ-90</t>
  </si>
  <si>
    <t>000014948</t>
  </si>
  <si>
    <t>аккумуляторная 6CT-75</t>
  </si>
  <si>
    <t>000008729</t>
  </si>
  <si>
    <t xml:space="preserve"> аккумуляторная,6СТ-60</t>
  </si>
  <si>
    <t>000072657</t>
  </si>
  <si>
    <t xml:space="preserve"> аккумуляторная 6СТ-190</t>
  </si>
  <si>
    <t>Реле</t>
  </si>
  <si>
    <t>000009147</t>
  </si>
  <si>
    <t>РЕЛЕ</t>
  </si>
  <si>
    <t xml:space="preserve"> РТВ-1</t>
  </si>
  <si>
    <t>000009121</t>
  </si>
  <si>
    <t>РТМ-1 5–10А</t>
  </si>
  <si>
    <t>000009148</t>
  </si>
  <si>
    <t xml:space="preserve"> РП-341</t>
  </si>
  <si>
    <t>000024191</t>
  </si>
  <si>
    <t xml:space="preserve"> РВМ-12</t>
  </si>
  <si>
    <t>Горюче-смазочные материалы</t>
  </si>
  <si>
    <t>Бензин</t>
  </si>
  <si>
    <t>000009786</t>
  </si>
  <si>
    <t>БЕНЗИН</t>
  </si>
  <si>
    <t>АИ-92,по талонам</t>
  </si>
  <si>
    <t>Л</t>
  </si>
  <si>
    <t>Диз.топливо</t>
  </si>
  <si>
    <t>000009792</t>
  </si>
  <si>
    <t>ДИЗТОПЛИВО летнее,по талонам</t>
  </si>
  <si>
    <t xml:space="preserve"> летнее,по талонам</t>
  </si>
  <si>
    <t>000016682</t>
  </si>
  <si>
    <t>ДИЗТОПЛИВО зимнее по талонам</t>
  </si>
  <si>
    <t xml:space="preserve"> зимнее по талонам</t>
  </si>
  <si>
    <t>Диз.масло</t>
  </si>
  <si>
    <t>000009816</t>
  </si>
  <si>
    <t>МАСЛО</t>
  </si>
  <si>
    <t xml:space="preserve"> дизельное М10Г2</t>
  </si>
  <si>
    <t>000009819</t>
  </si>
  <si>
    <t xml:space="preserve"> М10ДМ дизельное</t>
  </si>
  <si>
    <t>Смазка</t>
  </si>
  <si>
    <t>000021055</t>
  </si>
  <si>
    <r>
      <t xml:space="preserve">моторное </t>
    </r>
    <r>
      <rPr>
        <sz val="9"/>
        <color indexed="8"/>
        <rFont val="Calibri"/>
        <family val="2"/>
        <charset val="204"/>
      </rPr>
      <t>10W40,(5л)</t>
    </r>
  </si>
  <si>
    <t>000021010</t>
  </si>
  <si>
    <t xml:space="preserve"> гидравлическое ВГМЗ</t>
  </si>
  <si>
    <t>000009836</t>
  </si>
  <si>
    <t xml:space="preserve">СМАЗКА </t>
  </si>
  <si>
    <t xml:space="preserve"> Литол-24 ГОСТ21150-87</t>
  </si>
  <si>
    <t>000016948</t>
  </si>
  <si>
    <t>ЖИДКОСТЬ</t>
  </si>
  <si>
    <t xml:space="preserve"> тормозная ДОТ-4 (455мл)</t>
  </si>
  <si>
    <t>000030821</t>
  </si>
  <si>
    <t>АНТИФРИЗ зеленый</t>
  </si>
  <si>
    <t>000030822</t>
  </si>
  <si>
    <t>АНТИФРИЗ красный</t>
  </si>
  <si>
    <t>000031903</t>
  </si>
  <si>
    <t xml:space="preserve"> Тосол  А-40 5 кг </t>
  </si>
  <si>
    <t>КАН</t>
  </si>
  <si>
    <t>000009837</t>
  </si>
  <si>
    <t>СМАЗКА ЦИАТИМ-201 ГОСТ6267-74</t>
  </si>
  <si>
    <t>000021008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</si>
  <si>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2000 10W40 4л</t>
    </r>
  </si>
  <si>
    <t>000064823</t>
  </si>
  <si>
    <t>ТМ-4 80 W 90  (4л)</t>
  </si>
  <si>
    <t>000009825</t>
  </si>
  <si>
    <t>моторное М8В</t>
  </si>
  <si>
    <t>000057413</t>
  </si>
  <si>
    <r>
      <t xml:space="preserve"> 2-х тактное </t>
    </r>
    <r>
      <rPr>
        <sz val="9"/>
        <color indexed="8"/>
        <rFont val="Calibri"/>
        <family val="2"/>
        <charset val="204"/>
      </rPr>
      <t xml:space="preserve"> (1л)</t>
    </r>
  </si>
  <si>
    <t>Стройматериалы, сантехнические и лакокрасочные изделия</t>
  </si>
  <si>
    <t>Пиломатериал</t>
  </si>
  <si>
    <t>000075653</t>
  </si>
  <si>
    <t xml:space="preserve">ДОСКА обрезная </t>
  </si>
  <si>
    <t xml:space="preserve"> 30*150*3000мм, ГОСТ 8486-86</t>
  </si>
  <si>
    <t>000075654</t>
  </si>
  <si>
    <t xml:space="preserve"> 50*200*6000мм, ГОСТ 8486-86</t>
  </si>
  <si>
    <t>000075650</t>
  </si>
  <si>
    <t xml:space="preserve">ДОСКА необрезная </t>
  </si>
  <si>
    <t xml:space="preserve"> 50*350*6000мм, ГОСТ 8486-86</t>
  </si>
  <si>
    <t>000068985</t>
  </si>
  <si>
    <t>БРУС</t>
  </si>
  <si>
    <t xml:space="preserve"> 50*100*6000</t>
  </si>
  <si>
    <t>Отделочный материал</t>
  </si>
  <si>
    <t>000034848</t>
  </si>
  <si>
    <t>Линолеум 1,шир.3м,Tarkett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</si>
  <si>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1,шир.3м,Tarkett</t>
    </r>
  </si>
  <si>
    <t>000018407</t>
  </si>
  <si>
    <t xml:space="preserve"> бустилат,3кг</t>
  </si>
  <si>
    <t>000056873</t>
  </si>
  <si>
    <t xml:space="preserve">ИЗВЕСТЬ </t>
  </si>
  <si>
    <t xml:space="preserve"> 25кг/меш</t>
  </si>
  <si>
    <t>000038189</t>
  </si>
  <si>
    <t>СТОЙКА дверной коробки фанеров,тип 40 с выборко й дуб L-2.1</t>
  </si>
  <si>
    <t>000037381</t>
  </si>
  <si>
    <t>ПЛИТКА потолочная минераловолокнистая Байкал 90 600*600*12 мм</t>
  </si>
  <si>
    <t>000034734</t>
  </si>
  <si>
    <t xml:space="preserve">ШПАТЛЕВКА </t>
  </si>
  <si>
    <t xml:space="preserve"> финишная цементная (20кг)</t>
  </si>
  <si>
    <t>МЕШ</t>
  </si>
  <si>
    <t>000037437</t>
  </si>
  <si>
    <t xml:space="preserve"> КР финишная,25кг</t>
  </si>
  <si>
    <t>000074927</t>
  </si>
  <si>
    <t>пена</t>
  </si>
  <si>
    <t xml:space="preserve">  профессиональная  зимняя 65л</t>
  </si>
  <si>
    <t>000055881</t>
  </si>
  <si>
    <t>ПЛИТКА 300*300 керамическая для пола</t>
  </si>
  <si>
    <t xml:space="preserve"> 300*300 керамическая для пола</t>
  </si>
  <si>
    <t>000070363</t>
  </si>
  <si>
    <t>ЗАТИРКА</t>
  </si>
  <si>
    <t xml:space="preserve"> для швов белая, 20 кг</t>
  </si>
  <si>
    <t>000031058</t>
  </si>
  <si>
    <t>ПЛИТКА керамическая для стен 20*30</t>
  </si>
  <si>
    <t>керамическая для стен 20*30</t>
  </si>
  <si>
    <t>000076428</t>
  </si>
  <si>
    <t>ПОЛ наливной М 200 25 кг</t>
  </si>
  <si>
    <t xml:space="preserve"> М 200 25 кг</t>
  </si>
  <si>
    <t>000061144</t>
  </si>
  <si>
    <t xml:space="preserve"> кафельный крепость 25кг</t>
  </si>
  <si>
    <t>000037957</t>
  </si>
  <si>
    <t>ПАРА Торцевая К55  Дуб коньячный</t>
  </si>
  <si>
    <t>000025268</t>
  </si>
  <si>
    <t>СИЛИКОН фл, 310 мл</t>
  </si>
  <si>
    <t>000071086</t>
  </si>
  <si>
    <t>СМЕСЬ</t>
  </si>
  <si>
    <t xml:space="preserve"> 25кг ALIT белая гипсовая</t>
  </si>
  <si>
    <t>000037958</t>
  </si>
  <si>
    <t>УГОЛ внешний (комплект) К55 Дуб коньячный</t>
  </si>
  <si>
    <t>000037960</t>
  </si>
  <si>
    <t>ПЛИНТУС</t>
  </si>
  <si>
    <t xml:space="preserve"> К55 2.5м,Дуб коньячный</t>
  </si>
  <si>
    <t>000037959</t>
  </si>
  <si>
    <t>УГОЛ</t>
  </si>
  <si>
    <t>К55 Дуб,коньячный</t>
  </si>
  <si>
    <t>000018409</t>
  </si>
  <si>
    <t>КЛЕЙ</t>
  </si>
  <si>
    <t xml:space="preserve"> для виниловых обоев ,250гр</t>
  </si>
  <si>
    <t>000037973</t>
  </si>
  <si>
    <t xml:space="preserve">СОЕДИНИТЕЛЬ </t>
  </si>
  <si>
    <t xml:space="preserve"> К55 Дуб коньячный</t>
  </si>
  <si>
    <t>000037439</t>
  </si>
  <si>
    <t>ШТУКАТУРКА</t>
  </si>
  <si>
    <t xml:space="preserve"> цементная (25кг)</t>
  </si>
  <si>
    <t>000076407</t>
  </si>
  <si>
    <t xml:space="preserve">ЗАМАЗКА </t>
  </si>
  <si>
    <t xml:space="preserve"> ОКОННАЯ,180гр</t>
  </si>
  <si>
    <t>000029068</t>
  </si>
  <si>
    <t>ШТАПИК</t>
  </si>
  <si>
    <t>000076416</t>
  </si>
  <si>
    <t>ГРУНТОВКА</t>
  </si>
  <si>
    <t xml:space="preserve"> глубокопроникающая 5л</t>
  </si>
  <si>
    <t>БАН</t>
  </si>
  <si>
    <t>000031620</t>
  </si>
  <si>
    <t>ШПАТЛЕВКА гипсовая</t>
  </si>
  <si>
    <t>000065374</t>
  </si>
  <si>
    <t xml:space="preserve">ОБОИ </t>
  </si>
  <si>
    <t xml:space="preserve"> 1,06*10,05</t>
  </si>
  <si>
    <t>РУЛ</t>
  </si>
  <si>
    <t>000021769</t>
  </si>
  <si>
    <t>НАВЕС простой</t>
  </si>
  <si>
    <t>000034842</t>
  </si>
  <si>
    <t xml:space="preserve">ЗАГЛУШКА </t>
  </si>
  <si>
    <t xml:space="preserve"> для плинтуса,правая</t>
  </si>
  <si>
    <t>000042347</t>
  </si>
  <si>
    <t>ПЛИТКА</t>
  </si>
  <si>
    <t xml:space="preserve"> 40*40 керамогранит</t>
  </si>
  <si>
    <t>000006237</t>
  </si>
  <si>
    <t>ДСП</t>
  </si>
  <si>
    <t xml:space="preserve"> 2750*1750 мебельная</t>
  </si>
  <si>
    <t>ЛИСТ</t>
  </si>
  <si>
    <t>000069859</t>
  </si>
  <si>
    <t xml:space="preserve">НАЛИЧНИК </t>
  </si>
  <si>
    <t xml:space="preserve"> 2100*70 дверной коробки </t>
  </si>
  <si>
    <t>000069817</t>
  </si>
  <si>
    <t xml:space="preserve">САЙДИНГ </t>
  </si>
  <si>
    <t xml:space="preserve"> металлический потолочный 3660х230х1,1мм</t>
  </si>
  <si>
    <t>000038190</t>
  </si>
  <si>
    <t xml:space="preserve">ПОЛОТНО </t>
  </si>
  <si>
    <r>
      <t xml:space="preserve"> 90*200 дверное ПВДГщ </t>
    </r>
    <r>
      <rPr>
        <sz val="9"/>
        <color indexed="8"/>
        <rFont val="Calibri"/>
        <family val="2"/>
        <charset val="204"/>
      </rPr>
      <t xml:space="preserve"> дуб</t>
    </r>
  </si>
  <si>
    <t>000071721</t>
  </si>
  <si>
    <t>ШПАТЛЕВКА</t>
  </si>
  <si>
    <r>
      <t xml:space="preserve"> 0023 </t>
    </r>
    <r>
      <rPr>
        <sz val="9"/>
        <color indexed="8"/>
        <rFont val="Calibri"/>
        <family val="2"/>
        <charset val="204"/>
      </rPr>
      <t xml:space="preserve"> белая для дерева  ТУ 5772-00 2-49075239-2001</t>
    </r>
  </si>
  <si>
    <t>000037152</t>
  </si>
  <si>
    <t xml:space="preserve"> для плинтуса левая</t>
  </si>
  <si>
    <t>000038193</t>
  </si>
  <si>
    <r>
      <t xml:space="preserve"> 70*200 дверное ПВДГщ </t>
    </r>
    <r>
      <rPr>
        <sz val="9"/>
        <color indexed="8"/>
        <rFont val="Calibri"/>
        <family val="2"/>
        <charset val="204"/>
      </rPr>
      <t>дуб</t>
    </r>
  </si>
  <si>
    <t>000074756</t>
  </si>
  <si>
    <t xml:space="preserve">ПОРТЛАНДЦЕМЕНТ </t>
  </si>
  <si>
    <t xml:space="preserve"> 400-Д20 ГОСТ10178-85 (50кг)</t>
  </si>
  <si>
    <t>Мешок</t>
  </si>
  <si>
    <t>000000507</t>
  </si>
  <si>
    <t>КОРОБКА распаячная для открытого монтажа,100*55 KSC 11-306</t>
  </si>
  <si>
    <t xml:space="preserve"> распаячная для открытого монтажа,100*55 KSC 11-306</t>
  </si>
  <si>
    <t>000017935</t>
  </si>
  <si>
    <t xml:space="preserve">КАНАЛ </t>
  </si>
  <si>
    <t xml:space="preserve"> 16*16 для прокладки кабеля,пластмассовый</t>
  </si>
  <si>
    <t>000010553</t>
  </si>
  <si>
    <t>КАНАЛ</t>
  </si>
  <si>
    <t xml:space="preserve"> 40*25 для прокладки кабеля пластмассовый</t>
  </si>
  <si>
    <t>000006245</t>
  </si>
  <si>
    <t xml:space="preserve"> 40*60 для прокладки кабеля,пластмассовый</t>
  </si>
  <si>
    <t>000019283</t>
  </si>
  <si>
    <t>Коробка  распределительная для скрытой проводки</t>
  </si>
  <si>
    <t>Железобетонные изделия</t>
  </si>
  <si>
    <t>000031295</t>
  </si>
  <si>
    <t xml:space="preserve">Плита перекрытия кабельных каналов </t>
  </si>
  <si>
    <t xml:space="preserve"> П10.5</t>
  </si>
  <si>
    <t>000025772</t>
  </si>
  <si>
    <t>СТОЙКА</t>
  </si>
  <si>
    <t xml:space="preserve"> СВ 95-2А</t>
  </si>
  <si>
    <t>000023300</t>
  </si>
  <si>
    <t>ПРИСТАВКА</t>
  </si>
  <si>
    <t xml:space="preserve"> ПТ-43-2</t>
  </si>
  <si>
    <t>000025783</t>
  </si>
  <si>
    <t xml:space="preserve">СТОЙКА </t>
  </si>
  <si>
    <t xml:space="preserve"> УСО-4А ж/б</t>
  </si>
  <si>
    <t>000010385</t>
  </si>
  <si>
    <t xml:space="preserve"> СВ-164-12 ж/б</t>
  </si>
  <si>
    <t>000030932</t>
  </si>
  <si>
    <t xml:space="preserve"> св-164-10,7</t>
  </si>
  <si>
    <t>000034612</t>
  </si>
  <si>
    <t>СК-22.1-1.1,ж/б</t>
  </si>
  <si>
    <t>000047475</t>
  </si>
  <si>
    <t xml:space="preserve">БЛОК </t>
  </si>
  <si>
    <t xml:space="preserve"> ФБС 9.4.6-Т бетонный ГОСТ13579-78</t>
  </si>
  <si>
    <t>000001606</t>
  </si>
  <si>
    <t xml:space="preserve"> св-110-3.5 опор,ж/б</t>
  </si>
  <si>
    <t>Кровельный материал</t>
  </si>
  <si>
    <t>000013702</t>
  </si>
  <si>
    <t>ШИФЕР</t>
  </si>
  <si>
    <t xml:space="preserve"> 8-ми волновый,1750*1130</t>
  </si>
  <si>
    <t>000006373</t>
  </si>
  <si>
    <t xml:space="preserve">РУБЕРОИД </t>
  </si>
  <si>
    <t xml:space="preserve"> РКК-350 ГОСТ10923-93</t>
  </si>
  <si>
    <t>000075618</t>
  </si>
  <si>
    <t xml:space="preserve">ПРОФЛИСТ </t>
  </si>
  <si>
    <t xml:space="preserve"> Н-44*1000 оцинкованный толщина  0,5 мм кровельный</t>
  </si>
  <si>
    <t>000075620</t>
  </si>
  <si>
    <t xml:space="preserve"> Н-44*1000 оцинкованный толщина  0,7 мм кровельный</t>
  </si>
  <si>
    <t>000075621</t>
  </si>
  <si>
    <t xml:space="preserve"> Н-8 RAL-1014 толщина 0,25мм профилир ованный с полимерным покрытием стеновой</t>
  </si>
  <si>
    <t>Прочие подсобные стройматериаы</t>
  </si>
  <si>
    <t>000041129</t>
  </si>
  <si>
    <t>ПЕСОК строительный ГОСТ 8736-2014</t>
  </si>
  <si>
    <t xml:space="preserve"> ГОСТ 8736-2014</t>
  </si>
  <si>
    <t>000065788</t>
  </si>
  <si>
    <t>СЕРПЯНКА 50мм*50м</t>
  </si>
  <si>
    <t xml:space="preserve"> 50мм*50м</t>
  </si>
  <si>
    <t>000037932</t>
  </si>
  <si>
    <t>ЩЕБЕНЬ фракции 25-60</t>
  </si>
  <si>
    <t xml:space="preserve"> фракции 25-60</t>
  </si>
  <si>
    <t>Сантехнические изделия</t>
  </si>
  <si>
    <t>000027579</t>
  </si>
  <si>
    <t xml:space="preserve">УНИТАЗ </t>
  </si>
  <si>
    <r>
      <t xml:space="preserve"> КЕРАМИЧЕСКИЙ </t>
    </r>
    <r>
      <rPr>
        <sz val="9"/>
        <color indexed="8"/>
        <rFont val="Calibri"/>
        <family val="2"/>
        <charset val="204"/>
      </rPr>
      <t xml:space="preserve"> в комплекте(бочок,гоф ра,</t>
    </r>
  </si>
  <si>
    <t>000015618</t>
  </si>
  <si>
    <t>ВЕНТИЛЬ</t>
  </si>
  <si>
    <t xml:space="preserve"> 15Б1п Ду 15,Ру 16 до 150гр.В33А</t>
  </si>
  <si>
    <t>000036846</t>
  </si>
  <si>
    <t xml:space="preserve">ОТВОД </t>
  </si>
  <si>
    <t xml:space="preserve"> 32*2.8 крутоизогнутый</t>
  </si>
  <si>
    <t>000048427</t>
  </si>
  <si>
    <t>УГОЛЬНИК</t>
  </si>
  <si>
    <t xml:space="preserve"> Ду20,отвод</t>
  </si>
  <si>
    <t>000075683</t>
  </si>
  <si>
    <t xml:space="preserve">Кран шаровый </t>
  </si>
  <si>
    <t xml:space="preserve"> шаровый под пайку d20мм</t>
  </si>
  <si>
    <t>000075678</t>
  </si>
  <si>
    <t xml:space="preserve">Тройник полипропиленовый </t>
  </si>
  <si>
    <t xml:space="preserve"> соединительный D20 мм</t>
  </si>
  <si>
    <t>000011168</t>
  </si>
  <si>
    <t xml:space="preserve">КЛАПАН </t>
  </si>
  <si>
    <t xml:space="preserve"> Ду100,Ру64,ст19с38нж,обратный</t>
  </si>
  <si>
    <t>000026836</t>
  </si>
  <si>
    <t xml:space="preserve"> соединительный D50 мм</t>
  </si>
  <si>
    <t>000076458</t>
  </si>
  <si>
    <t xml:space="preserve"> Ду50 90град ПВХ</t>
  </si>
  <si>
    <t>000025360</t>
  </si>
  <si>
    <t>СМЕСИТЕЛЬ</t>
  </si>
  <si>
    <t>000059772</t>
  </si>
  <si>
    <t>ЛЕНТА фум 12 м</t>
  </si>
  <si>
    <t>000036850</t>
  </si>
  <si>
    <t xml:space="preserve">СИФОН </t>
  </si>
  <si>
    <t xml:space="preserve"> для умыв.Гофр. АНИ G 116 1 1/2-40/50 нжВ</t>
  </si>
  <si>
    <t>000025168</t>
  </si>
  <si>
    <t xml:space="preserve">СГОН </t>
  </si>
  <si>
    <t xml:space="preserve"> ст.20 ГОСТ 8969-75 из ст.ВГП труб</t>
  </si>
  <si>
    <t>000025169</t>
  </si>
  <si>
    <t>СГОН</t>
  </si>
  <si>
    <t xml:space="preserve"> ст.25 ГОСТ 8969-75 из ст.ВГП труб</t>
  </si>
  <si>
    <t>000025170</t>
  </si>
  <si>
    <t xml:space="preserve"> ст.32 ГОСТ 8969-75 из ст.ВГП труб</t>
  </si>
  <si>
    <t>000076509</t>
  </si>
  <si>
    <t xml:space="preserve"> ПВХ гладкая жесткая д.20 мм (серая) 93 м 3М</t>
  </si>
  <si>
    <t>000029671</t>
  </si>
  <si>
    <t xml:space="preserve"> полипропиленовый d20мм</t>
  </si>
  <si>
    <t>000075684</t>
  </si>
  <si>
    <t xml:space="preserve"> полипропиленовый d50мм</t>
  </si>
  <si>
    <t>000019445</t>
  </si>
  <si>
    <t xml:space="preserve">КРАН шаровый </t>
  </si>
  <si>
    <t xml:space="preserve"> 11с31п DN 50/40 BREEZE</t>
  </si>
  <si>
    <t>000019447</t>
  </si>
  <si>
    <t xml:space="preserve"> в/в (флажок) F*FL 1/2 (15мм)</t>
  </si>
  <si>
    <t>000019446</t>
  </si>
  <si>
    <t xml:space="preserve"> в/в (флажок) F*FL 1" (25мм)</t>
  </si>
  <si>
    <t>000019448</t>
  </si>
  <si>
    <t>КРАН шаровый</t>
  </si>
  <si>
    <t xml:space="preserve"> в/в (флажок) F*FL 11/4 (32мм)</t>
  </si>
  <si>
    <t>000017144</t>
  </si>
  <si>
    <t>ЗАДВИЖКА</t>
  </si>
  <si>
    <t>чугунная с обрез.клином 30ч39р Ду 50</t>
  </si>
  <si>
    <t>000017145</t>
  </si>
  <si>
    <t xml:space="preserve">ЗАДВИЖКА </t>
  </si>
  <si>
    <t>чугунная с обрез.клином 30ч39р Ду 80</t>
  </si>
  <si>
    <t>000006806</t>
  </si>
  <si>
    <t>КРАН  шаровый</t>
  </si>
  <si>
    <t xml:space="preserve"> Ду80 Ру25 шаровый</t>
  </si>
  <si>
    <t>000019414</t>
  </si>
  <si>
    <t xml:space="preserve"> Ду32 Ру16 11б27п шаровый</t>
  </si>
  <si>
    <t>000020222</t>
  </si>
  <si>
    <t>ЛЕН сантехнический</t>
  </si>
  <si>
    <t>000075442</t>
  </si>
  <si>
    <t xml:space="preserve">Клапон пожарный </t>
  </si>
  <si>
    <t xml:space="preserve"> КПК-50 угловой чугун 125 </t>
  </si>
  <si>
    <t>000075679</t>
  </si>
  <si>
    <t xml:space="preserve">Адаптер </t>
  </si>
  <si>
    <t xml:space="preserve"> с наружной резьбой d50мм</t>
  </si>
  <si>
    <t>000033406</t>
  </si>
  <si>
    <t xml:space="preserve"> с наружной резьбой d20мм</t>
  </si>
  <si>
    <t>000036829</t>
  </si>
  <si>
    <t xml:space="preserve"> с боковой подводкой АБ 68.03.У-1,3</t>
  </si>
  <si>
    <t>000033226</t>
  </si>
  <si>
    <t xml:space="preserve"> Ду76</t>
  </si>
  <si>
    <t>000025266</t>
  </si>
  <si>
    <t>СИЛИКОН</t>
  </si>
  <si>
    <t xml:space="preserve"> сантехнический ГОСТ 30971-2002</t>
  </si>
  <si>
    <t>000026886</t>
  </si>
  <si>
    <t>ТРОСС сантехнический</t>
  </si>
  <si>
    <t>Лако-красочные изделия</t>
  </si>
  <si>
    <t>000002833</t>
  </si>
  <si>
    <t xml:space="preserve">ЭМАЛЬ </t>
  </si>
  <si>
    <t xml:space="preserve"> НЦ -132 желтая ГОСТ 6631-74</t>
  </si>
  <si>
    <t>000073489</t>
  </si>
  <si>
    <t xml:space="preserve"> НЦ-132 зеленая ГОСТ 6631-74</t>
  </si>
  <si>
    <t>000002828</t>
  </si>
  <si>
    <t>НЦ-132 красная ГОСТ6631-74</t>
  </si>
  <si>
    <t>000073491</t>
  </si>
  <si>
    <t>нц-132 голубая</t>
  </si>
  <si>
    <t>000002817</t>
  </si>
  <si>
    <t xml:space="preserve"> НЦ-132 черная ГОСТ6631-74</t>
  </si>
  <si>
    <t>000075639</t>
  </si>
  <si>
    <t>УАЙТ СПИРИТ фасованный 1*5 л</t>
  </si>
  <si>
    <t>000020012</t>
  </si>
  <si>
    <t>ЛАК</t>
  </si>
  <si>
    <t>ЛАК НЦ-218</t>
  </si>
  <si>
    <t>000002807</t>
  </si>
  <si>
    <t>ЛАК БТ 577</t>
  </si>
  <si>
    <t>000019466</t>
  </si>
  <si>
    <t xml:space="preserve">КРАСКА </t>
  </si>
  <si>
    <t xml:space="preserve"> ВОДНО-дисперсионная ВД-АК 111 для внутр. работ</t>
  </si>
  <si>
    <t>000071068</t>
  </si>
  <si>
    <t>КРАСКА</t>
  </si>
  <si>
    <r>
      <t xml:space="preserve"> (25кг)</t>
    </r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 xml:space="preserve"> водоэмульсия протирающаяся</t>
    </r>
  </si>
  <si>
    <t>000073494</t>
  </si>
  <si>
    <t xml:space="preserve">ПУДРА </t>
  </si>
  <si>
    <t xml:space="preserve"> ПАП-1 алюминиевая (порошок) ГОСТ 5494-95</t>
  </si>
  <si>
    <t>000002832</t>
  </si>
  <si>
    <t>ЭМАЛЬ</t>
  </si>
  <si>
    <t xml:space="preserve"> ПФ-115 серая ГОСТ6465-76</t>
  </si>
  <si>
    <t>000019467</t>
  </si>
  <si>
    <t xml:space="preserve"> ВОДНО-дисперсионная ВД-АК 111 фасадная</t>
  </si>
  <si>
    <t>000002836</t>
  </si>
  <si>
    <t xml:space="preserve"> НЦ-132 серая ГОСТ6631-74</t>
  </si>
  <si>
    <t>000002819</t>
  </si>
  <si>
    <t xml:space="preserve"> ПФ-115 красно-коричневая ГОСТ6465-76</t>
  </si>
  <si>
    <t>000002818</t>
  </si>
  <si>
    <t xml:space="preserve"> ПФ-115 белая ГОСТ6465-76</t>
  </si>
  <si>
    <t>000030961</t>
  </si>
  <si>
    <t>РАСТВОРИТЕЛЬ р-650  1л</t>
  </si>
  <si>
    <t>000029539</t>
  </si>
  <si>
    <t xml:space="preserve"> НЦ-132 красно-коричневая ГОСТ6631-74</t>
  </si>
  <si>
    <t>000002837</t>
  </si>
  <si>
    <t xml:space="preserve"> НЦ-132 белая ГОСТ6631-74</t>
  </si>
  <si>
    <t>000071722</t>
  </si>
  <si>
    <r>
      <t xml:space="preserve"> (2.7л)</t>
    </r>
    <r>
      <rPr>
        <sz val="9"/>
        <color indexed="10"/>
        <rFont val="Calibri"/>
        <family val="2"/>
        <charset val="204"/>
      </rPr>
      <t xml:space="preserve">  </t>
    </r>
    <r>
      <rPr>
        <sz val="9"/>
        <color indexed="8"/>
        <rFont val="Calibri"/>
        <family val="2"/>
        <charset val="204"/>
      </rPr>
      <t>глянцевая универсальная</t>
    </r>
  </si>
  <si>
    <t>000002813</t>
  </si>
  <si>
    <t>РАСТВОРИТЕЛЬ</t>
  </si>
  <si>
    <t xml:space="preserve"> 646 ГОСТ18188-72</t>
  </si>
  <si>
    <t>000073432</t>
  </si>
  <si>
    <t>КОЛЕР</t>
  </si>
  <si>
    <t>КОЛЕР верблюжий, №19, 20мл</t>
  </si>
  <si>
    <t>000019459</t>
  </si>
  <si>
    <t xml:space="preserve"> автомобильная алкидная естеств.сушки VIK A-60, цвет черная №601</t>
  </si>
  <si>
    <t>000019458</t>
  </si>
  <si>
    <t xml:space="preserve"> автомобильная алкидная естеств.сушки VIK A-60, цвет светло-серый</t>
  </si>
  <si>
    <t>000019457</t>
  </si>
  <si>
    <t xml:space="preserve"> автомобильная алкидная естеств.сушки VIK A-60, цвет красная №42</t>
  </si>
  <si>
    <t>000019456</t>
  </si>
  <si>
    <t xml:space="preserve"> автомобильная алкидная естеств.сушки VIK A-60, цвет защитная глянцевая №303</t>
  </si>
  <si>
    <t>000019455</t>
  </si>
  <si>
    <t xml:space="preserve"> автомобильная алкидная естеств.сушки VIK A-60, цвет желтый №1035</t>
  </si>
  <si>
    <t>000019453</t>
  </si>
  <si>
    <t xml:space="preserve"> автомобильная алкидная естеств.сушки VIK A-60, цвет белая ночь</t>
  </si>
  <si>
    <t>000019452</t>
  </si>
  <si>
    <t xml:space="preserve"> автомобильная алкидная естеств.сушки VIK A-60, цвет белая №201</t>
  </si>
  <si>
    <t>000002834</t>
  </si>
  <si>
    <t xml:space="preserve"> НЦ-132 синяя ГОСТ 6631-74</t>
  </si>
  <si>
    <t>000069942</t>
  </si>
  <si>
    <t>000069941</t>
  </si>
  <si>
    <t xml:space="preserve">КРАСКА желтая 400мл аэрозольная </t>
  </si>
  <si>
    <t>000069943</t>
  </si>
  <si>
    <t xml:space="preserve"> черная 400мл аэрозольная </t>
  </si>
  <si>
    <t>Предметы труда  и вспомогательные материалы на хозяйственные нужды</t>
  </si>
  <si>
    <t>Моющие средства</t>
  </si>
  <si>
    <t>000007867</t>
  </si>
  <si>
    <t>МЫЛО хозяйственное,200гр</t>
  </si>
  <si>
    <t>000023023</t>
  </si>
  <si>
    <t>ПОРОШОК  350гр</t>
  </si>
  <si>
    <t>000007919</t>
  </si>
  <si>
    <t>СРЕДСТВО чистящее  (400гр)</t>
  </si>
  <si>
    <t>ПАЧ</t>
  </si>
  <si>
    <t>000008380</t>
  </si>
  <si>
    <t>БУМАГА туалетная</t>
  </si>
  <si>
    <t>000008386</t>
  </si>
  <si>
    <t>ГУБКА для мытья посуды поролоновая</t>
  </si>
  <si>
    <t>000015000</t>
  </si>
  <si>
    <t>БЕЛИЗНА  1,1л</t>
  </si>
  <si>
    <t>000027372</t>
  </si>
  <si>
    <t>ТРЯПКА для уборки</t>
  </si>
  <si>
    <t>000021600</t>
  </si>
  <si>
    <t>МЫЛО жидкое  5л</t>
  </si>
  <si>
    <t>000031116</t>
  </si>
  <si>
    <t>ПАКЕТЫ для мусора 120л  10шт</t>
  </si>
  <si>
    <t>000068054</t>
  </si>
  <si>
    <t>ПОРОШОК  9 кг автомат</t>
  </si>
  <si>
    <t>000031621</t>
  </si>
  <si>
    <t>СРЕДСТВО чистящее  (400 гр)</t>
  </si>
  <si>
    <t>000039799</t>
  </si>
  <si>
    <t>МЕШОК на 50кг,полипропиленовый</t>
  </si>
  <si>
    <t>000007906</t>
  </si>
  <si>
    <t>СРЕДСТВО моющее  (500мл)</t>
  </si>
  <si>
    <t>Хозяйственный инвентарь</t>
  </si>
  <si>
    <t>000018253</t>
  </si>
  <si>
    <t xml:space="preserve">КИСТЬ </t>
  </si>
  <si>
    <t xml:space="preserve"> КМА135 малярная макловица ГОСТ10597-87</t>
  </si>
  <si>
    <t>000018255</t>
  </si>
  <si>
    <t xml:space="preserve"> плоская "4"  100мм</t>
  </si>
  <si>
    <t>000073025</t>
  </si>
  <si>
    <t xml:space="preserve"> Евро 1 флейцевая произв-ль Remocolor</t>
  </si>
  <si>
    <t>000038108</t>
  </si>
  <si>
    <t xml:space="preserve"> №2 20мм круглая натуральная щетина дерев янная ручка</t>
  </si>
  <si>
    <t>000028865</t>
  </si>
  <si>
    <t xml:space="preserve">ШПАТЕЛЬ </t>
  </si>
  <si>
    <t xml:space="preserve"> 250ММ  60/10шт</t>
  </si>
  <si>
    <t>000015605</t>
  </si>
  <si>
    <t>ВЕДРО</t>
  </si>
  <si>
    <t xml:space="preserve"> оцинкованное,10л</t>
  </si>
  <si>
    <t>000032935</t>
  </si>
  <si>
    <t xml:space="preserve">ЛЕСТНИЦА </t>
  </si>
  <si>
    <t xml:space="preserve"> ПРИСТАВНАЯ ДЕРЕВЯННАЯ, длина 3000</t>
  </si>
  <si>
    <t>000057208</t>
  </si>
  <si>
    <t>ТОПОР 1.6</t>
  </si>
  <si>
    <t xml:space="preserve"> 1.6</t>
  </si>
  <si>
    <t>000008394</t>
  </si>
  <si>
    <t>ЗАМОК</t>
  </si>
  <si>
    <t xml:space="preserve"> гаражный навесной</t>
  </si>
  <si>
    <t>000059706</t>
  </si>
  <si>
    <t xml:space="preserve">ПЕТЛЯ </t>
  </si>
  <si>
    <t xml:space="preserve"> 100*12 накладная дверная (самодел)</t>
  </si>
  <si>
    <t>000002211</t>
  </si>
  <si>
    <t>МОЛОТОК</t>
  </si>
  <si>
    <t xml:space="preserve"> 600гр слесарный</t>
  </si>
  <si>
    <t>000002283</t>
  </si>
  <si>
    <t>ШПАТЕЛЬ</t>
  </si>
  <si>
    <t xml:space="preserve"> 350мм</t>
  </si>
  <si>
    <t>000028212</t>
  </si>
  <si>
    <t xml:space="preserve"> 40*20  6 ступ.8406 стремянка стальная</t>
  </si>
  <si>
    <t>000072991</t>
  </si>
  <si>
    <t xml:space="preserve">Валик </t>
  </si>
  <si>
    <t xml:space="preserve"> 6*230 малярный</t>
  </si>
  <si>
    <t>000051363</t>
  </si>
  <si>
    <t xml:space="preserve">ТЕЛЕЖКА </t>
  </si>
  <si>
    <t>для мусора</t>
  </si>
  <si>
    <t>000069963</t>
  </si>
  <si>
    <t>ШТРАПСЕЛЯ</t>
  </si>
  <si>
    <t xml:space="preserve"> CABLE TIE СЕ стяжка 2,5*200мм нейлоновый</t>
  </si>
  <si>
    <t>000008011</t>
  </si>
  <si>
    <t>ЁРШ</t>
  </si>
  <si>
    <t xml:space="preserve"> для унитаза</t>
  </si>
  <si>
    <t>000007667</t>
  </si>
  <si>
    <t>СОВОК</t>
  </si>
  <si>
    <t xml:space="preserve"> пластмассовый</t>
  </si>
  <si>
    <t>000007656</t>
  </si>
  <si>
    <t xml:space="preserve">ВЕДРО </t>
  </si>
  <si>
    <t>пластмассовое,10л</t>
  </si>
  <si>
    <t>000011404</t>
  </si>
  <si>
    <t xml:space="preserve">ТЕРКА </t>
  </si>
  <si>
    <t xml:space="preserve"> строительная</t>
  </si>
  <si>
    <t>000020803</t>
  </si>
  <si>
    <t>ЛОПАТА</t>
  </si>
  <si>
    <t>ЛСП совковая песочная без черенка ГОСТ19 596-87</t>
  </si>
  <si>
    <t>000027900</t>
  </si>
  <si>
    <t xml:space="preserve"> ЛКО копальная остроконечная</t>
  </si>
  <si>
    <t>000028402</t>
  </si>
  <si>
    <t>ЧЕРЕНОК</t>
  </si>
  <si>
    <t>000006233</t>
  </si>
  <si>
    <t xml:space="preserve">ДОВОДЧИК </t>
  </si>
  <si>
    <t>автоматического закрывания дверей</t>
  </si>
  <si>
    <t>000008344</t>
  </si>
  <si>
    <t>ТКАНЬ</t>
  </si>
  <si>
    <t xml:space="preserve"> полотенечная</t>
  </si>
  <si>
    <t>000037329</t>
  </si>
  <si>
    <t xml:space="preserve"> Р220-240(М63),шлифовальная,тканевая,водо стойкая</t>
  </si>
  <si>
    <t>000015367</t>
  </si>
  <si>
    <t xml:space="preserve"> №60 23*28 шлифовальная водостойкая</t>
  </si>
  <si>
    <t>000032086</t>
  </si>
  <si>
    <t>Р-80,наждачная,водостойкая,230*280мм</t>
  </si>
  <si>
    <t>000018263</t>
  </si>
  <si>
    <t xml:space="preserve"> ФЛЕЙЦЕВАЯ  №1</t>
  </si>
  <si>
    <t>000008157</t>
  </si>
  <si>
    <t xml:space="preserve"> резиновые технические</t>
  </si>
  <si>
    <t>000015733</t>
  </si>
  <si>
    <t>ВЕРЕВКА</t>
  </si>
  <si>
    <t xml:space="preserve"> капроновая д.-12 100м ПА+ПП</t>
  </si>
  <si>
    <t>000070062</t>
  </si>
  <si>
    <t>ПРОМЫВАЛКА</t>
  </si>
  <si>
    <t xml:space="preserve"> 250мл ГОСТ 25336-82</t>
  </si>
  <si>
    <t>000030660</t>
  </si>
  <si>
    <t>ЗАМОК врезной</t>
  </si>
  <si>
    <t>000075443</t>
  </si>
  <si>
    <t xml:space="preserve">Доводчик </t>
  </si>
  <si>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045 ST (25-45) серебро (10шт)</t>
    </r>
  </si>
  <si>
    <t>000008393</t>
  </si>
  <si>
    <t xml:space="preserve">ЗАМОК </t>
  </si>
  <si>
    <t xml:space="preserve"> навесной</t>
  </si>
  <si>
    <t>000017332</t>
  </si>
  <si>
    <t>ДВЕРНОЙ С РУЧКАМИ</t>
  </si>
  <si>
    <t>000073080</t>
  </si>
  <si>
    <t>Ф-3 ДВЕРНОЙ белый</t>
  </si>
  <si>
    <t>000073012</t>
  </si>
  <si>
    <t>КИСТЬ</t>
  </si>
  <si>
    <t xml:space="preserve"> 7см малярная флейцевая ГОСТ 10597-87</t>
  </si>
  <si>
    <t>000073009</t>
  </si>
  <si>
    <t xml:space="preserve"> 10см малярная флейцевая ГОСТ 10597-87</t>
  </si>
  <si>
    <t>000002091</t>
  </si>
  <si>
    <t>ГРАБЛИ</t>
  </si>
  <si>
    <t>000032052</t>
  </si>
  <si>
    <t xml:space="preserve"> 3-х секционная,11 ступеней,универсальная ,алюминиевая,рабочая высота 7.25м</t>
  </si>
  <si>
    <t>000076606</t>
  </si>
  <si>
    <t xml:space="preserve">Тех салфетка </t>
  </si>
  <si>
    <t xml:space="preserve"> 1,2*100 в рулоне</t>
  </si>
  <si>
    <t>рул</t>
  </si>
  <si>
    <t>Прочие на хоз. Нужды</t>
  </si>
  <si>
    <t>000037675</t>
  </si>
  <si>
    <t xml:space="preserve">МЕШОК </t>
  </si>
  <si>
    <t xml:space="preserve"> спальный,полевой(капюшон, москитная сетк а)</t>
  </si>
  <si>
    <t>000008366</t>
  </si>
  <si>
    <t>ОДЕЯЛО</t>
  </si>
  <si>
    <t xml:space="preserve"> ватное</t>
  </si>
  <si>
    <t>000022203</t>
  </si>
  <si>
    <t xml:space="preserve"> шерстяное</t>
  </si>
  <si>
    <t>000031114</t>
  </si>
  <si>
    <t>МАТРАЦ</t>
  </si>
  <si>
    <t>000008357</t>
  </si>
  <si>
    <t>ПОДУШКИ</t>
  </si>
  <si>
    <t xml:space="preserve"> ПУХОВЫЕ</t>
  </si>
  <si>
    <t>000007825</t>
  </si>
  <si>
    <t>РАСКЛАДУШКА</t>
  </si>
  <si>
    <t>000008341</t>
  </si>
  <si>
    <t xml:space="preserve">ФЛЯГА </t>
  </si>
  <si>
    <t>алюминиевая (40л)</t>
  </si>
  <si>
    <t>000051583</t>
  </si>
  <si>
    <t>Швабра</t>
  </si>
  <si>
    <t>000007655</t>
  </si>
  <si>
    <t>Ведро</t>
  </si>
  <si>
    <t xml:space="preserve">пластиковое 5лит </t>
  </si>
  <si>
    <t>000051333</t>
  </si>
  <si>
    <t xml:space="preserve">Ведро </t>
  </si>
  <si>
    <t xml:space="preserve"> пластиковое 8лит </t>
  </si>
  <si>
    <t>000027610</t>
  </si>
  <si>
    <t>Урна</t>
  </si>
  <si>
    <t xml:space="preserve"> уличная металическая</t>
  </si>
  <si>
    <t>000042651</t>
  </si>
  <si>
    <t xml:space="preserve"> 100мм</t>
  </si>
  <si>
    <t>Канц.товары и принадлежности</t>
  </si>
  <si>
    <t>000009604</t>
  </si>
  <si>
    <t xml:space="preserve">БУМАГА </t>
  </si>
  <si>
    <t xml:space="preserve"> А3  80гр/м2 (500л)</t>
  </si>
  <si>
    <t>000017895</t>
  </si>
  <si>
    <t>КАЛЬКУЛЯТОР 16 разрядный</t>
  </si>
  <si>
    <t>000018002</t>
  </si>
  <si>
    <t>КАРАНДАШ с ЛАСТИКОМ НВ"Айса"</t>
  </si>
  <si>
    <t>000025326</t>
  </si>
  <si>
    <t>СКОБЫ N10</t>
  </si>
  <si>
    <t>000031102</t>
  </si>
  <si>
    <t>СКОБЫ скобы №24\6 (шт)</t>
  </si>
  <si>
    <t>000031108</t>
  </si>
  <si>
    <t>КОРРЕКТОР 20мл</t>
  </si>
  <si>
    <t>000051521</t>
  </si>
  <si>
    <t>СКРЕПКИ 28мм канцелярские (100шт)</t>
  </si>
  <si>
    <t>000030996</t>
  </si>
  <si>
    <t>ИНДЕКСЫ в наборе 12*45 цв.неон.</t>
  </si>
  <si>
    <t>000027711</t>
  </si>
  <si>
    <t>ФАЙЛ А4</t>
  </si>
  <si>
    <t>000031105</t>
  </si>
  <si>
    <t>РУЧКА шариковая - синий стержень</t>
  </si>
  <si>
    <t>000007708</t>
  </si>
  <si>
    <t>ЛАСТИК канцелярский</t>
  </si>
  <si>
    <t>000039597</t>
  </si>
  <si>
    <t>КЛЕЙ карандаш</t>
  </si>
  <si>
    <t>000020997</t>
  </si>
  <si>
    <t>МАРКЕР ТЕКСТ. 4 шт</t>
  </si>
  <si>
    <t>000031138</t>
  </si>
  <si>
    <t>НАБОР настольный - 15 предм. "айса"</t>
  </si>
  <si>
    <t>000004938</t>
  </si>
  <si>
    <t>КНИГА учета</t>
  </si>
  <si>
    <t>000031107</t>
  </si>
  <si>
    <t>ПАПКА с зажимом-А4 ассорти</t>
  </si>
  <si>
    <t>000015368</t>
  </si>
  <si>
    <t xml:space="preserve"> А4 80гр.500л офисная</t>
  </si>
  <si>
    <t>000051448</t>
  </si>
  <si>
    <t>ГРИФЕЛЬ 0.5</t>
  </si>
  <si>
    <t>000074413</t>
  </si>
  <si>
    <t>УНИЧТОЖИТЕЛЬ бумаги DIN P-4 4*35мм 8листов (шредер)</t>
  </si>
  <si>
    <t>000074407</t>
  </si>
  <si>
    <t>КАРАНДАШ 0.5 автоматический</t>
  </si>
  <si>
    <t>000031099</t>
  </si>
  <si>
    <t>ПАПКА-СКОРОСШИВАТЕЛЬ А4 картонная</t>
  </si>
  <si>
    <t>000007720</t>
  </si>
  <si>
    <t>МАРКЕР для доски</t>
  </si>
  <si>
    <t>000023952</t>
  </si>
  <si>
    <t>ПАПКА-РЕГИСТРАТОР А-4 70мм</t>
  </si>
  <si>
    <t>000025337</t>
  </si>
  <si>
    <t>СКОТЧ 48*66</t>
  </si>
  <si>
    <t>000073881</t>
  </si>
  <si>
    <t>СКОТЧ 40мм бумажный автомобильный</t>
  </si>
  <si>
    <t>000071069</t>
  </si>
  <si>
    <t>СКОТЧ 50мм*25мм бумажный (строительный)</t>
  </si>
  <si>
    <t>Расходные материалы на оргтехнику</t>
  </si>
  <si>
    <t>000057785</t>
  </si>
  <si>
    <t xml:space="preserve"> UTP 5E cat.305m.4*2*1/0.51mm outd oor(влагост. для нар.работ)</t>
  </si>
  <si>
    <t>000000000</t>
  </si>
  <si>
    <t>Расходные материалы к оргтехнике</t>
  </si>
  <si>
    <t>Медикаменты</t>
  </si>
  <si>
    <t>000076417</t>
  </si>
  <si>
    <t>спирт этиловый 96%</t>
  </si>
  <si>
    <t>000002979</t>
  </si>
  <si>
    <t>СПИРТ раствор водный 90% 50мг</t>
  </si>
  <si>
    <t>ФЛ</t>
  </si>
  <si>
    <t>000025462</t>
  </si>
  <si>
    <t>СПИРТ этиловый 70% 50.0</t>
  </si>
  <si>
    <t>000058931</t>
  </si>
  <si>
    <t>ПАРАЦЕТАМОЛ 0,5 №10</t>
  </si>
  <si>
    <t>000068902</t>
  </si>
  <si>
    <t>АНТИГРИППИН №30 шип. тб</t>
  </si>
  <si>
    <t>000002877</t>
  </si>
  <si>
    <t>ТАЙЛОЛ порошок,12шт</t>
  </si>
  <si>
    <t>000018200</t>
  </si>
  <si>
    <t>КЕТОНАЛ 100мг/2,0 №10</t>
  </si>
  <si>
    <t>000068909</t>
  </si>
  <si>
    <t>ЭКСТРАКТ валерианы 0,02 №50</t>
  </si>
  <si>
    <t>000002957</t>
  </si>
  <si>
    <t>НИМЕСИЛ порошок,30шт</t>
  </si>
  <si>
    <t>000026493</t>
  </si>
  <si>
    <t>ТОНОМЕТР</t>
  </si>
  <si>
    <t>000002953</t>
  </si>
  <si>
    <t>НАЙЗ таблетки,20шт</t>
  </si>
  <si>
    <t>000076370</t>
  </si>
  <si>
    <t>ГЕЛЬ Дип Рилиф</t>
  </si>
  <si>
    <t>000041535</t>
  </si>
  <si>
    <t>БИНТ 7*14 стер.</t>
  </si>
  <si>
    <t>000066710</t>
  </si>
  <si>
    <t>БИНТ 5*10 марлевый стерильный</t>
  </si>
  <si>
    <t>000032381</t>
  </si>
  <si>
    <t>ВАТА 100г нестерильная</t>
  </si>
  <si>
    <t>000068912</t>
  </si>
  <si>
    <t>ЛЕЙКОПЛАСТЫРЬ 2,5*500 на бумажной основе</t>
  </si>
  <si>
    <t>000014678</t>
  </si>
  <si>
    <t>АДРЕНАЛИН 18% 1.0</t>
  </si>
  <si>
    <t>000064829</t>
  </si>
  <si>
    <t>МЕЗАТОН 1,0 №10 ампула</t>
  </si>
  <si>
    <t>000023082</t>
  </si>
  <si>
    <t>ПРЕДНИЗОЛОН 30мг/мл 1мл раствор для инъекций (3 амп)</t>
  </si>
  <si>
    <t>000064834</t>
  </si>
  <si>
    <t>ТАВЕГИЛ 2,0 мл ампул №5</t>
  </si>
  <si>
    <t>000068913</t>
  </si>
  <si>
    <t>ДЕКСАМЕТАЗОН 40мг/1,0 №10амп</t>
  </si>
  <si>
    <t>000068914</t>
  </si>
  <si>
    <t>РАСТВОР ДИСОЛЬ  400,0 мл.</t>
  </si>
  <si>
    <t>000016490</t>
  </si>
  <si>
    <t>ГЛЮКОЗА 5% 200,0</t>
  </si>
  <si>
    <t>000025223</t>
  </si>
  <si>
    <t>СЕПТОЛЕТЕПЛЮС №18</t>
  </si>
  <si>
    <t>000026166</t>
  </si>
  <si>
    <t>КАПТОПРИЛ 25мг (40шт)</t>
  </si>
  <si>
    <t>000019909</t>
  </si>
  <si>
    <t>КСИМЕЛИН 0,1% 15мл спрей</t>
  </si>
  <si>
    <t>000022360</t>
  </si>
  <si>
    <t>ОТРИВИН 0,1% спрей</t>
  </si>
  <si>
    <t>000059415</t>
  </si>
  <si>
    <t>МЕЗИМ 10 000 таб. № 20 форте</t>
  </si>
  <si>
    <t>000011706</t>
  </si>
  <si>
    <t>ВАЛОКАРДИН настойка,50гр</t>
  </si>
  <si>
    <t>000038021</t>
  </si>
  <si>
    <t>МАСКА медицинская</t>
  </si>
  <si>
    <t>000068915</t>
  </si>
  <si>
    <t>РАСТВОР йода 5% спиртовой (20мл)</t>
  </si>
  <si>
    <t>000023914</t>
  </si>
  <si>
    <t>РАСТВОР бриллиантовый зеленый спиртовой 1% (20мл )</t>
  </si>
  <si>
    <t>000041555</t>
  </si>
  <si>
    <t>ЛЮГОЛИТ спрей 30.0</t>
  </si>
  <si>
    <t>000068916</t>
  </si>
  <si>
    <t>МАЗЬ левомеколь тюбиках - 30,0мг</t>
  </si>
  <si>
    <t>000002320</t>
  </si>
  <si>
    <t>ШПРИЦ медицинский одноразовый 10мм3</t>
  </si>
  <si>
    <t>000028987</t>
  </si>
  <si>
    <t>ШПРИЦ 5 мл</t>
  </si>
  <si>
    <t>000008419</t>
  </si>
  <si>
    <t>МАРЛЯ</t>
  </si>
  <si>
    <t>000023927</t>
  </si>
  <si>
    <t>РАСТВОР перекиси водорода 3% (40мл)</t>
  </si>
  <si>
    <t>000073384</t>
  </si>
  <si>
    <t>ПЕРЧАТКИ медицинские</t>
  </si>
  <si>
    <t>000041488</t>
  </si>
  <si>
    <t>ЛЕЙКОПЛАСТЫРЬ 12*18см перцовый,№1</t>
  </si>
  <si>
    <t>Насосы</t>
  </si>
  <si>
    <t>000070124</t>
  </si>
  <si>
    <t xml:space="preserve">Насос </t>
  </si>
  <si>
    <t xml:space="preserve"> сетевой тип 1к80-50-200-45 м3/ч 1500об/мин</t>
  </si>
  <si>
    <t>000070027</t>
  </si>
  <si>
    <t xml:space="preserve">насос </t>
  </si>
  <si>
    <t xml:space="preserve"> циркуляционный WILO PH 2020</t>
  </si>
  <si>
    <t>Измерительные приборы, устройства и комплектующие</t>
  </si>
  <si>
    <t>000064038</t>
  </si>
  <si>
    <t xml:space="preserve">Дальномер </t>
  </si>
  <si>
    <t>лазерный  50C</t>
  </si>
  <si>
    <t>000076478</t>
  </si>
  <si>
    <t>Парма ВАФ-А(С)-2</t>
  </si>
  <si>
    <t>000074040</t>
  </si>
  <si>
    <t>ИЗВЕЩАТЕЛЬ</t>
  </si>
  <si>
    <t xml:space="preserve"> ИП 101-1А-1А пожарный тепловой (12В)</t>
  </si>
  <si>
    <t>000017462</t>
  </si>
  <si>
    <t xml:space="preserve">ИЗВЕЩАТЕЛЬ </t>
  </si>
  <si>
    <t xml:space="preserve"> дымовой ИП212-45 (ПОЖАРН)</t>
  </si>
  <si>
    <t>000017474</t>
  </si>
  <si>
    <t>Ь ИПР 513-10 пожарный ручной</t>
  </si>
  <si>
    <t>000056272</t>
  </si>
  <si>
    <t xml:space="preserve">ПРИБОР </t>
  </si>
  <si>
    <t>ВЭРС-ПК24 приемно-контрольный охранно-по жарный</t>
  </si>
  <si>
    <t>000023231</t>
  </si>
  <si>
    <t xml:space="preserve"> ВЭРС-ПК8П приемно-контрольный охранно-по жарный</t>
  </si>
  <si>
    <t>000074044</t>
  </si>
  <si>
    <t>Табло – указатель «Выход» Кристал-12</t>
  </si>
  <si>
    <t>000073960</t>
  </si>
  <si>
    <t xml:space="preserve">УСТРОЙСТВО </t>
  </si>
  <si>
    <t xml:space="preserve"> для наложения заземления методом наброса</t>
  </si>
  <si>
    <t>000023216</t>
  </si>
  <si>
    <t xml:space="preserve"> контрольно-приемный ВЭРС-ПК4П</t>
  </si>
  <si>
    <t>000074042</t>
  </si>
  <si>
    <t>Светозвуковое устройство  Маяк-12-КПМ2 (12В)</t>
  </si>
  <si>
    <t>000073975</t>
  </si>
  <si>
    <t xml:space="preserve">КЛЕЩИ </t>
  </si>
  <si>
    <t xml:space="preserve"> электроизмерительные выше 1000В</t>
  </si>
  <si>
    <t>000073953</t>
  </si>
  <si>
    <t xml:space="preserve"> электроизмерительные до 1000В</t>
  </si>
  <si>
    <t>000076476</t>
  </si>
  <si>
    <t xml:space="preserve">	Энергомонитор 3.3Т1</t>
  </si>
  <si>
    <t>000005366</t>
  </si>
  <si>
    <t xml:space="preserve"> М266 токоизмерительные</t>
  </si>
  <si>
    <t>000066199</t>
  </si>
  <si>
    <t>МИКРОМЕТР</t>
  </si>
  <si>
    <t>МКИ-200</t>
  </si>
  <si>
    <t>000070070</t>
  </si>
  <si>
    <t>РН-МЕТР РН-200 электронный влагостойкий</t>
  </si>
  <si>
    <t>000076198</t>
  </si>
  <si>
    <t xml:space="preserve">Мультиметр цифровой UT 151 F </t>
  </si>
  <si>
    <t>000066043</t>
  </si>
  <si>
    <t>Мультиметр цифровой UT55</t>
  </si>
  <si>
    <t>Оборудование сотовой, радиотелефонной и транкинговой связи</t>
  </si>
  <si>
    <t>Контроллер Sincom Д  для КП Исеть</t>
  </si>
  <si>
    <t>ПЛАТА модуль Ethernet потока Е1 РТК</t>
  </si>
  <si>
    <t>000076739</t>
  </si>
  <si>
    <t>Направленная антенна Ubiquiti RocketDish 5G30 5 ГГц, (парабола 0,6 м)</t>
  </si>
  <si>
    <t>000076740</t>
  </si>
  <si>
    <t>Секторная Wi-Fi антенна Ubiquiti AirMAX Sector 5G-19-120</t>
  </si>
  <si>
    <t>000074033</t>
  </si>
  <si>
    <t>Точка доступа Ubiquiti Rocket M5 RM5</t>
  </si>
  <si>
    <t>000076741</t>
  </si>
  <si>
    <t>Грозозащита уличная Siklu EtherHaul SRG-O</t>
  </si>
  <si>
    <t>Оргтехника</t>
  </si>
  <si>
    <t>000074390</t>
  </si>
  <si>
    <t xml:space="preserve">НОУТБУК </t>
  </si>
  <si>
    <t>H502 RS232</t>
  </si>
  <si>
    <t>000076746</t>
  </si>
  <si>
    <t xml:space="preserve">ПРИБОР цифровой ночного видения </t>
  </si>
  <si>
    <r>
      <t xml:space="preserve"> цифровой ночного видения </t>
    </r>
    <r>
      <rPr>
        <sz val="9"/>
        <color indexed="10"/>
        <rFont val="Calibri"/>
        <family val="2"/>
        <charset val="204"/>
      </rPr>
      <t xml:space="preserve"> </t>
    </r>
    <r>
      <rPr>
        <sz val="9"/>
        <color indexed="8"/>
        <rFont val="Calibri"/>
        <family val="2"/>
        <charset val="204"/>
      </rPr>
      <t>N340RT</t>
    </r>
  </si>
  <si>
    <t>000076742</t>
  </si>
  <si>
    <t xml:space="preserve">Дневной бинокль </t>
  </si>
  <si>
    <t>Дневной</t>
  </si>
  <si>
    <t>000076743</t>
  </si>
  <si>
    <t>ФОТОАППАРАТ  Цифровой</t>
  </si>
  <si>
    <t xml:space="preserve">  Цифровой </t>
  </si>
  <si>
    <t>000076744</t>
  </si>
  <si>
    <t>ПРИНТЕР МФУ Лазерный</t>
  </si>
  <si>
    <t xml:space="preserve"> МФУ Лазерный</t>
  </si>
  <si>
    <t>000076750</t>
  </si>
  <si>
    <t xml:space="preserve">ДРОН квадрокоптер </t>
  </si>
  <si>
    <t xml:space="preserve"> квадрокоптер </t>
  </si>
  <si>
    <t>000076760</t>
  </si>
  <si>
    <t>Датчик движения</t>
  </si>
  <si>
    <t>000076751</t>
  </si>
  <si>
    <t>GPS трекер</t>
  </si>
  <si>
    <t>000076659</t>
  </si>
  <si>
    <t>Импульсный блок питания (24 В; 5 А)</t>
  </si>
  <si>
    <t>ос</t>
  </si>
  <si>
    <t>МФУ НР LaserJet Pro M426 dw (F6W13A)</t>
  </si>
  <si>
    <t xml:space="preserve">Коммутатор </t>
  </si>
  <si>
    <t xml:space="preserve"> HPE Aruba 2930F-48G-4SFP Switch JL260A</t>
  </si>
  <si>
    <t>МФУ НР  Color LaserJet Pro M479fnw</t>
  </si>
  <si>
    <t>Векторный графический редактор</t>
  </si>
  <si>
    <t>Векторный графический редакторПО VisioPro 2019 SNGL OLP NL</t>
  </si>
  <si>
    <t>Бытовая техника</t>
  </si>
  <si>
    <t>000037312</t>
  </si>
  <si>
    <t>ЧАЙНИК Smile WK-5109</t>
  </si>
  <si>
    <t xml:space="preserve"> </t>
  </si>
  <si>
    <t>000008298</t>
  </si>
  <si>
    <t>ПЛИТА 2кВт двухкомфорочная электрическая</t>
  </si>
  <si>
    <t xml:space="preserve"> 2кВт двухкомфорочная электрическая</t>
  </si>
  <si>
    <t>000076671</t>
  </si>
  <si>
    <t>Плита электрическая одноконфорочная с закрытой спиралью со сплошной нагревательной поверхностью, 1 кВт</t>
  </si>
  <si>
    <t xml:space="preserve"> электрическая одноконфорочная с закрытой спиралью со сплошной нагревательной поверхностью, 1 кВт</t>
  </si>
  <si>
    <t>Приобретение не материальных активов (программное обеспечение)</t>
  </si>
  <si>
    <t>НМА</t>
  </si>
  <si>
    <t>Антивирус Kaspersky Anti-Virus 2016 (персонал)</t>
  </si>
  <si>
    <t xml:space="preserve"> Kaspersky Anti-Virus 2016 (персонал)</t>
  </si>
  <si>
    <t>Питьевая вода (бутилированная)</t>
  </si>
  <si>
    <t>000005609</t>
  </si>
  <si>
    <t xml:space="preserve">Вода </t>
  </si>
  <si>
    <t xml:space="preserve"> питьевая бутилированная 19л</t>
  </si>
  <si>
    <t>БУТ</t>
  </si>
  <si>
    <t>ИТОГО</t>
  </si>
  <si>
    <t>Закуп эл энергии на хоз нужды</t>
  </si>
  <si>
    <t>т.кВТ</t>
  </si>
  <si>
    <t>Закуп эл энергии на нормативные технические потери</t>
  </si>
  <si>
    <t>Электрическая энергия</t>
  </si>
  <si>
    <t/>
  </si>
  <si>
    <t>ЗАПЧАСТИ к автотранспорту</t>
  </si>
  <si>
    <t>тенге</t>
  </si>
  <si>
    <t>000059350</t>
  </si>
  <si>
    <t xml:space="preserve">ШПРИЦ </t>
  </si>
  <si>
    <t xml:space="preserve"> 20мл для транспортировки и хранения проб масел с металлическим поршнем к хромато</t>
  </si>
  <si>
    <t>З/части к а/транспорту</t>
  </si>
  <si>
    <t>ЛЕСКА 0.5мм,(100м)</t>
  </si>
  <si>
    <t xml:space="preserve"> 0.85 пломбировочная,армированная</t>
  </si>
  <si>
    <t xml:space="preserve">КРАСКА красная 400мл аэрозольная </t>
  </si>
  <si>
    <t>"Услуги субъектов естественной монополии" Услуги водохозяйственных и канализационных систем</t>
  </si>
  <si>
    <t>"Услуги субъектов естественной монополии" Общедоступные услуги почтовой связи</t>
  </si>
  <si>
    <t>Телекоммуникационные услуги: Абонентская плата, Интернет, Междугородние переговоры</t>
  </si>
  <si>
    <t>Доступ  к областной корпоративной сети на скорости 2 мбит/с: г.Нур-Султан ул.К.Циолковского 2/3,  г.Есиль ул.Энергетиков 1</t>
  </si>
  <si>
    <t>Доступ  к областной корпоративной сети на скорости 2 мбит/с: г.Нур-Султан ул.К.Циолковского 2/3,  Акм.область п.Аршалы Арш.РЭС</t>
  </si>
  <si>
    <t>Доступ  к областной корпоративной сети на скорости 2 мбит/с: г.Нур-Султан ул.К.Циолковского 2/3,  п.Шортанды ул.Строителей 7</t>
  </si>
  <si>
    <t>Доступ  к областной корпоративной сети на скорости 2 мбит/с: г.Нур-Султан ул.К.Циолковского 2/3, Акм.область ПС Тургай</t>
  </si>
  <si>
    <t>Доступ  к областной корпоративной сети на скорости 2 мбит/с: г.Есиль - Жаркаинский р-он, п.Державинка, ОДГ Жаркаинских РЭС</t>
  </si>
  <si>
    <t>Доступ  к областной корпоративной сети на скорости 2 мбит/с: г.Есиль - Жаксынский р-он, п.Жаксы, ОДГ Жаксынских РЭС</t>
  </si>
  <si>
    <t>Доступ  к областной корпоративной сети на скорости 2 мбит/с:  г.Нур-Султан ул.К.Циолковского 2/3, г.Степногорск Промзона п1</t>
  </si>
  <si>
    <t>Доступ  к областной корпоративной сети на скорости 2 мбит/с: Акм.область, г.Степногорск, Промзона, п1- Акм.область, г.Макинск, ПС Заводская</t>
  </si>
  <si>
    <t>Доступ  к областной корпоративной сети на скорости 2 мбит/с: г.Нур-Султан ул.Циолковского 2/3- Акм.область ПС Жолымбет</t>
  </si>
  <si>
    <t>Доступ  к областной корпоративной сети на скорости 2 мбит/с: Акм.область г.Степногорск, Промзона п1 - Акм.область г.Ерейментау</t>
  </si>
  <si>
    <t>Предоставление цифрового потока и ETHERNETмежду точками г.Нур-Султан ул.Циолковского 2/3 - Сейфуллина 42</t>
  </si>
  <si>
    <t>Доступ к сети интернет г.Нур-Султан, ул.Сейфуллина,42</t>
  </si>
  <si>
    <t>Доступ к сети интернет г.Нур-Султан, Циолковского, 3/2</t>
  </si>
  <si>
    <t>Доступ к сети интернет г.Есиль, Есильские МЭС</t>
  </si>
  <si>
    <t>Доступ к сети интернет г.Степногорск, Степногорские МЭС</t>
  </si>
  <si>
    <t>Аренда цифрового канала Атбасар- БС Новый городок</t>
  </si>
  <si>
    <t>Аренда цифрового канала БС Зеленое- Егиндыкольский РЭС</t>
  </si>
  <si>
    <t>Аренда цифрового канала г.Нур-Султан, Сейфуллина, 42- Атбасар</t>
  </si>
  <si>
    <t>Аренда цифрового канала г.Нур-Султан, Сейфуллина, 42- БС Зеленое</t>
  </si>
  <si>
    <t>Аренда цифрового канала БС Абая- Егиндыкольский РЭС</t>
  </si>
  <si>
    <t>Аренда цифрового канала Атбасар- ПС Целинная</t>
  </si>
  <si>
    <t xml:space="preserve">"Услуги субъектов естественной монополии" Услуги по снабжению тепловой энергии </t>
  </si>
  <si>
    <t>"Услуги субъектов естественной монополии" Услуга по обеспечению готовности электрической мощности к несению нагрузки (РФЦ)</t>
  </si>
  <si>
    <t xml:space="preserve">"Услуги субъектов естественной монополии" Услуги по передаче электрической энергии по сетям АО "КЕGОC" </t>
  </si>
  <si>
    <t>Услуги по передаче электрической энергии по сетям АО "Астана-РЭК"</t>
  </si>
  <si>
    <t>Услуги по передаче электрической энергии по сетям ТОО "КокшетауЭнерго"</t>
  </si>
  <si>
    <t>Услуги по передаче электрической энергии по сетям  АО "НК" "КТЖ" Павлодарское отделение , Акмолинское отделение , Костанайское отделение, Карагандинское отделение  магистральной сети</t>
  </si>
  <si>
    <t>"Услуги субъектов естественной монополии" Услуги по организации балансирования производства потребления  э/энергии</t>
  </si>
  <si>
    <t>Услуги МАИ по техосмотру автотранспорта</t>
  </si>
  <si>
    <t>Обслуживание систем видеонаблюдения, СКУД, газового пожаротушения, домофона</t>
  </si>
  <si>
    <t xml:space="preserve">Охрана. ОПС </t>
  </si>
  <si>
    <t>Обслуживание тревожной сигнализации</t>
  </si>
  <si>
    <t>Услуги метеорологов, метеостанций</t>
  </si>
  <si>
    <t>Услуги, связанные с  регистрацией и перерегистрации правоустанавливающих документов компании , замельных участков, недвижимости, оформлением документов на ЗУ</t>
  </si>
  <si>
    <t>Услуги экспертной поверки приборов коммерческого учета эл.эн.на низком классе напряжения</t>
  </si>
  <si>
    <t>Услуги по поверке, ремонту и обслуживанию приборов учета</t>
  </si>
  <si>
    <t xml:space="preserve">Услуги по поставке периодической печати    </t>
  </si>
  <si>
    <t>Услуги по огнезащитной обработке деревянных конструкций</t>
  </si>
  <si>
    <t>Услуги вневедомственной охраны</t>
  </si>
  <si>
    <t>Частичный ремонт асфальтового покрытия»</t>
  </si>
  <si>
    <t>Замена оборудования</t>
  </si>
  <si>
    <t>Ремонт зданий и сооружений</t>
  </si>
  <si>
    <t>Услуги по обслуживанию оргтехники</t>
  </si>
  <si>
    <t>Услуги по обслуживанию средств связи</t>
  </si>
  <si>
    <t>Услуги по обслуживанию видеонаблюдения</t>
  </si>
  <si>
    <t>Экологические услуги (Услуги по разработке предельно допустимых выбросов и программы экологического контроля)</t>
  </si>
  <si>
    <t>Обязательное экологическое страхование</t>
  </si>
  <si>
    <t>Проведение инспекционного аудита ИСМ</t>
  </si>
  <si>
    <t>Услуги по утилизации отходов</t>
  </si>
  <si>
    <t>Услуги по проведению обучения по ИСМ</t>
  </si>
  <si>
    <t>Услуги по обязательному страхованию гражданско-правовой отвествености работодателя</t>
  </si>
  <si>
    <t>Техническое обслуживание кондиционеров</t>
  </si>
  <si>
    <t>Услуги по обслуживанию прочих ОС кассовых аппаратов</t>
  </si>
  <si>
    <t>Услуги по техническому обслуживанию автотранспорта</t>
  </si>
  <si>
    <t>Услуги по страхованию автотранспорта, спецтехники и механизмов</t>
  </si>
  <si>
    <t>Расходы по обследованию спецтехники и механизмов, лицензирование опасных грузов (бензавозы)</t>
  </si>
  <si>
    <t>Услуги по обслуживанию GPS</t>
  </si>
  <si>
    <t>Услуги со стороны по текущему ремонту спецтехники и механизмов</t>
  </si>
  <si>
    <t>Услуги со стороны по текущему ремонту автотранспорта</t>
  </si>
  <si>
    <t>Расходы за проезд крупногобаритного  и тяжеловесного транспорта (спецразрешение)</t>
  </si>
  <si>
    <t xml:space="preserve">Услуги   привлеченного автотранспорта </t>
  </si>
  <si>
    <t xml:space="preserve">Услуги  по аренде  спецтехники и механизмов </t>
  </si>
  <si>
    <t>Расходы за проезд по платной дороге</t>
  </si>
  <si>
    <t>Услуги автомойки</t>
  </si>
  <si>
    <t>Услуги по вывозу мусора адм. здания и филиалы</t>
  </si>
  <si>
    <t>Откачка жидких отходов адм. здания и филиалы</t>
  </si>
  <si>
    <t>Дезинсекция  и дератизация адм. здания и филиалы</t>
  </si>
  <si>
    <t>Услуги по оценки имущества</t>
  </si>
  <si>
    <t>Услуги со стороны по текущему ремонту оргтехники и прочих ОС</t>
  </si>
  <si>
    <t>Услуги со стороны по текущему ремонту физиоборудования "ИОНОСОН-эксперт"</t>
  </si>
  <si>
    <t>Услуги по благоустройству производственных территорий</t>
  </si>
  <si>
    <t xml:space="preserve">Услуги по проектно-изыскательским работам Главный корпус РПБ Астана, инв.№А0000032, </t>
  </si>
  <si>
    <t xml:space="preserve">Услуги по проектно-изыскательским работам Садовый ЛМУ Атбасарских РЭС, инв.№А0000147, 
код УПП (032020319) </t>
  </si>
  <si>
    <t>Услуги по проектно-изыскательским работам Производственное здание, инв.№А0300566, 
код УПП (032020579)</t>
  </si>
  <si>
    <t xml:space="preserve">Услуги по проектно-изыскательским работам Комплекс отдыха электромонтеров, инв.№А0300565, 
код УПП (032020578) </t>
  </si>
  <si>
    <t xml:space="preserve">Услуги по проектно-изыскательским работам Здание ОРЭП Вишневка, инв.№А0199911, 
код УПП (032022570) </t>
  </si>
  <si>
    <t xml:space="preserve">Услуги по проектно-изыскательским работам Производственно-административное здание, инв.№А0270385, код УПП (032023373) </t>
  </si>
  <si>
    <t xml:space="preserve">Услуги по проектно-изыскательским работам Гараж, инв.№А0270371, 
код УПП (032022703) </t>
  </si>
  <si>
    <t xml:space="preserve">Услуги по проектно-изыскательским работам Здание гаража, инв.№А0400813,
код УПП (032022175) </t>
  </si>
  <si>
    <t xml:space="preserve">Услуги по проектно-изыскательским работам Здание РПБ п. Кургальджино, инв.№А0500810, 
код УПП (032022043) </t>
  </si>
  <si>
    <t xml:space="preserve">Услуги по проектно-изыскательским работам Гараж при Кургальджинском РПБ, инв.№А0500811, 
код УПП (032022044) </t>
  </si>
  <si>
    <t xml:space="preserve">Услуги по проектно-изыскательским работам Цех по ремонту трансформаторов Коргалжинских РЭС,
инв.№А0500152, код УПП (032020589) </t>
  </si>
  <si>
    <t xml:space="preserve">Услуги по проектно-изыскательским работам Гараж на 2 а/м при ПС Куянды, инв.№А0600730,
код УПП 032017372 </t>
  </si>
  <si>
    <t>Услуги по проектно-изыскательским работам Служебно-бытовой корпус РПБ-3, инв.№С0000255, 
код УПП (032023637)</t>
  </si>
  <si>
    <t>Услуги по проектно-изыскательским работам Контора РПБ Буландинских г.Макинск, инв.№С0000001, 
код УПП (032028842)</t>
  </si>
  <si>
    <t>Услуги по проектно-изыскательским работам Автогараж на 7 а/м г.Акколь, инв.№С0652949, 
код УПП (032030354)</t>
  </si>
  <si>
    <t>Услуги по проектно-изыскательским работам Здание ЗРУ 10кв с ОПУ ПС  Алексеевка, инв.№С0000505, 
код УПП (032030127)</t>
  </si>
  <si>
    <t>Услуги по проектно-изыскательским работам Монтёрский пункт Искровского ЛМУ, инв.№С0000517, код УПП (032030396)</t>
  </si>
  <si>
    <t>Услуги по проектно-изыскательским работам Теплая стоянка на 3 места Благодатненского ЛМУ, инв.№С0000106, код УПП (032029574)</t>
  </si>
  <si>
    <t>Услуги по проектно-изыскательским работам Ремонтно-произв,база Павловский ЛМУ, инв.№С0652339, 
код УПП (032029571)</t>
  </si>
  <si>
    <t>Услуги по проектно-изыскательским работам Монтерский пункт Институтского ЛМУ, инв.№С0705068, 
код УПП (032032116)</t>
  </si>
  <si>
    <t>Услуги по проектно-изыскательским работам Автогараж на 7 а/машин п. Шортанды, инв.№С0700052, 
код УПП (032031286)</t>
  </si>
  <si>
    <t>Услуги по проектно-изыскательским работам Здание конторы п.Шортанды, инв.№С0600053, 
код УПП (032031215)</t>
  </si>
  <si>
    <t>Услуги по проектно-изыскательским работам Служебно-бытовой корпус база ЕМЭС, инв.№ Е0010025, 
код УПП (032025693)</t>
  </si>
  <si>
    <t>Услуги по проектно-изыскательским работам Служебно-бытовой корпус ЕРЭС, инв.№ Е0010018, 
код УПП (032007363)</t>
  </si>
  <si>
    <t>Услуги по проектно-изыскательским работам Здание времен.назначения Курское ЛМУ, инв.№ Е0010006, 
код УПП (032026004)</t>
  </si>
  <si>
    <t>Услуги по проектно-изыскательским работам ЗВН с.Подгорное, инв.№ Е0210689, 
код УПП (032028502)</t>
  </si>
  <si>
    <t>Услуги по проектно-изыскательским работам ОПУ ПС Веселовская, инв.№ Е0410597, 
код УПП (032026866)</t>
  </si>
  <si>
    <t>Услуги по проектно-изыскательским работам Главный корпус АО "АРЭК",
инв.№Ц0000036, код УПП (32018000)</t>
  </si>
  <si>
    <t>Услуги по проектно-изыскательским работам Контора базы РПБ АМЭС,
инв.№Ц0000754, код УПП (32018002)</t>
  </si>
  <si>
    <t xml:space="preserve">Услуги типографий </t>
  </si>
  <si>
    <t>Изготовление удостоверении по проверке знаний норм и правил работы в электроустановках</t>
  </si>
  <si>
    <t xml:space="preserve">Изготовление имиджевой продукции </t>
  </si>
  <si>
    <t>Услуги нотариусов</t>
  </si>
  <si>
    <t>Услуги консалтинговые, информационные</t>
  </si>
  <si>
    <t>Услуги сотовой связи</t>
  </si>
  <si>
    <t xml:space="preserve">Услуги банков по проведению банковских операций, переводных, кассовых и клиринговых операций </t>
  </si>
  <si>
    <t>Выполнение энергетической экспертизы для паспорта готовности к ОЗП</t>
  </si>
  <si>
    <t>Проведение технической экспертизы деятельности АО "АРЭК" за 2019г и (2021-2025гг)</t>
  </si>
  <si>
    <t>Услуги по рачету-обоснованию нормативных потерь электроэнергии в электрических сетях 220-0,4кВ АО "АРЭК" на 2021-2025гг.</t>
  </si>
  <si>
    <t>Услуги по проведению финансового аудита</t>
  </si>
  <si>
    <t>Услуги по сервисному обслуживанию компьютерных программ</t>
  </si>
  <si>
    <t>Услуги по подготовке и обучению кадров</t>
  </si>
  <si>
    <t>Услуги информационного  обеспечение деятельности Компании (Услуги СМИ по публикации объявлений и информации АО "АРЭК"  ежегодных отчетов, аудита и др.)</t>
  </si>
  <si>
    <t>Услуги по охране труда и спецпитанию</t>
  </si>
  <si>
    <t>Расходы по служебным проездным</t>
  </si>
  <si>
    <t>Услуги по экспертной оценке при аккредитации</t>
  </si>
  <si>
    <t>Услуги на акктуализацию нормативных документов</t>
  </si>
  <si>
    <t>Услуги по аттестации поверителей</t>
  </si>
  <si>
    <t>Услуги регистратора ценных бумаг</t>
  </si>
  <si>
    <t>Услуги по переплету документации</t>
  </si>
  <si>
    <t>Полиграфические услуги</t>
  </si>
  <si>
    <t>Тех.сопровождение и поддержка модуля "Безопасность для системы управления охраны труда на предприятии"</t>
  </si>
  <si>
    <t>техническое сопровождение ПО "Эмкос"</t>
  </si>
  <si>
    <t>техническое сопровождение ПО "Альфа -Центр"</t>
  </si>
  <si>
    <t>техническое сопровождение ПО "Новасис"</t>
  </si>
  <si>
    <t>CА сервисов 2020</t>
  </si>
  <si>
    <t>ТС и СА сайтов 2020</t>
  </si>
  <si>
    <t>ТС Тезис Канцелярия, АСУ ПТП 2020</t>
  </si>
  <si>
    <t>ТС 1С УПП и коносолидация 2020</t>
  </si>
  <si>
    <t>ТС НСИ/Эллипс 2020</t>
  </si>
  <si>
    <t>ТС  Мобилити РЭК 2020</t>
  </si>
  <si>
    <t>Подписка ИТС 2020</t>
  </si>
  <si>
    <t>Техсопровождение АИС "Автотранспорт"</t>
  </si>
  <si>
    <t>Членские взносы  в  КЭА</t>
  </si>
  <si>
    <t>Техническое освидетельствование и обследование оборудования, зданий и сооружений</t>
  </si>
  <si>
    <t xml:space="preserve">Обследование теплоустановок </t>
  </si>
  <si>
    <t>техническое обслуживание и поверка системы учета тепловой системы</t>
  </si>
  <si>
    <t>Промывка и опрессовка системы отопления</t>
  </si>
  <si>
    <t>Затраты на прохождение медосмотра</t>
  </si>
  <si>
    <t>Изготовление жалюзи</t>
  </si>
  <si>
    <t>Изготовление штампов, печатей, табличек</t>
  </si>
  <si>
    <t>Изготовление баннеров</t>
  </si>
  <si>
    <t>Вывоз строительно-производственных отходов</t>
  </si>
  <si>
    <t>Техническое обслуживание распашных ворот</t>
  </si>
  <si>
    <t>Обслуживание шлагбаума</t>
  </si>
  <si>
    <t>Изготовление турникетных карт</t>
  </si>
  <si>
    <t>Услуги прочие (по ремонту электродвигателей переменного тока, поверка манометров, по ремонту  и испытаниюгазопламенной  аппаратуры...)</t>
  </si>
  <si>
    <t>Услуги по проверке пожарных кранов</t>
  </si>
  <si>
    <t>Хим.чистка ковровых покрытий-Управление</t>
  </si>
  <si>
    <t>Проведение  испытаний наружних пожарных лестниц</t>
  </si>
  <si>
    <t>Перезарядка огнетушителей</t>
  </si>
  <si>
    <t>Изготовление знаков/плакатов, стикеров/наклеек</t>
  </si>
  <si>
    <t>Передача в пользование прграммного обеспечения " Ellipse"</t>
  </si>
  <si>
    <t>Сопровождение программы АВС-4</t>
  </si>
  <si>
    <t xml:space="preserve">Услуги на проведения занятий по антитеррористической защите </t>
  </si>
  <si>
    <t>Услуги  по переводу  документации на английский и русский язык</t>
  </si>
  <si>
    <t>Плата за пользование СЭД ТЭЗИС для предприятий</t>
  </si>
  <si>
    <t>Затраты на выполнение работ по разработке и внедрению отчетов (Jasper )</t>
  </si>
  <si>
    <t>Услуги спутникового ТВ триколор</t>
  </si>
  <si>
    <t>Аренда серверных мощностей</t>
  </si>
  <si>
    <t>Аренда видео-конференц связи</t>
  </si>
  <si>
    <t>Аренда технологического оборудования (антенно-мест)</t>
  </si>
  <si>
    <t>Аренда  зданий и помещений (аренда площади в нежилом помещении)</t>
  </si>
  <si>
    <t>Аренда площади зданий АРЭКЭнергосбыт</t>
  </si>
  <si>
    <t>Аренда квартир в Цел.РЭС</t>
  </si>
  <si>
    <t>Аренда транспорта</t>
  </si>
  <si>
    <t>Реконструкция 2020г. а.Каражар</t>
  </si>
  <si>
    <t>Реконструкция 2020г. а.Коянды</t>
  </si>
  <si>
    <t>Реконструкция 2020г. а.Жибек-Жолы</t>
  </si>
  <si>
    <t>Реконструкция 2020г. а.Атбасар</t>
  </si>
  <si>
    <t>Реконструкция 2020г. а.Шортанды</t>
  </si>
  <si>
    <t>Реконструкция 2020г. а.Звенигородка</t>
  </si>
  <si>
    <t xml:space="preserve">Проектно-изыскательные работы НОВАЯ ПРИСТРОЙКА - 
ГЛАВНЫЙ КОРПУС, инв.№Ц0000036, код 032018000   </t>
  </si>
  <si>
    <t xml:space="preserve">Проектно-изыскательные работы СТАРОЕ ЗДАНИЕ - 
КОНТОРА БАЗЫ (РПБ АМЭС),
инв.№Ц0000754, код 032018002,  </t>
  </si>
  <si>
    <t>Проектно-изыскательные работы ЦЕНТРАЛЬНАЯ БАЗА - 
Производственно-экплутационная база на ст. сороковая, инв.№А0000739, код 032020668</t>
  </si>
  <si>
    <t>Проектно-изыскательные работы ЕРЕЙМЕНТАУСКИЕ РЭС - 
Контора РПБ Ерментауских РЭС, инв. №С0652343, код 032029788</t>
  </si>
  <si>
    <t>Проектно-изыскательные работы ЖАРКАИНСКИЕ РЭС - 
Служебно-бытовой корпус ЖРРЭС
инв.№Е0310038, код 032010185</t>
  </si>
  <si>
    <t>Проектно-изыскательные работы Реконструкция 2021 а. Тай Тобе</t>
  </si>
  <si>
    <t>Проектно-изыскательные работы Реконструкция 2021 а. Жибек Жолы</t>
  </si>
  <si>
    <t>Проектно-изыскательные работы Реконструкция 2021 г. Атбасар</t>
  </si>
  <si>
    <t xml:space="preserve">Тех обследование  НОВАЯ ПРИСТРОЙКА - 
ГЛАВНЫЙ КОРПУС, инв.№Ц0000036, код 032018000   </t>
  </si>
  <si>
    <t xml:space="preserve">Тех обследование СТАРОЕ ЗДАНИЕ - 
КОНТОРА БАЗЫ (РПБ АМЭС),
инв.№Ц0000754, код 032018002,  </t>
  </si>
  <si>
    <t>Тех обследование ЦЕНТРАЛЬНАЯ БАЗА - 
Производственно-экплутационная база на ст. сороковая, инв.№А0000739, код 032020668</t>
  </si>
  <si>
    <t>Тех обследование ЕРЕЙМЕНТАУСКИЕ РЭС - 
Контора РПБ Ерментауских РЭС, инв. №С0652343, код 032029788</t>
  </si>
  <si>
    <t>Тех обследование ЖАРКАИНСКИЕ РЭС - 
Служебно-бытовой корпус ЖРРЭС
инв.№Е0310038, код 032010185</t>
  </si>
  <si>
    <t>Реконструкция сетей 10-0,4кВ по техническому обследованию физического состояния, степени надежности и устойчивости существующих зданий и сооружений или их элементов с выдачей актов обследования аттестованным экспертом объектов инвест.программы 2021-2025гг.</t>
  </si>
  <si>
    <t>Ремонт приборов безопасности на автокранах</t>
  </si>
  <si>
    <t>Услуга по ремонту и установке GPS оборудования</t>
  </si>
  <si>
    <t>Развитие "1С:УПП" 2020</t>
  </si>
  <si>
    <t>Внедрение модернизированного Биллинг</t>
  </si>
  <si>
    <t>Монтаж системы СКУД</t>
  </si>
  <si>
    <t>Ремонт  туалетов с 1 по 4 этажи всего административного здания</t>
  </si>
  <si>
    <t>Приобретение и монтаж кондиционеров</t>
  </si>
  <si>
    <t>Услуги</t>
  </si>
  <si>
    <t>Работы</t>
  </si>
  <si>
    <t>усл</t>
  </si>
  <si>
    <t>работы</t>
  </si>
  <si>
    <t>ЗОИ</t>
  </si>
  <si>
    <t>Ремонт зданий и сооружений АО "АРЭК"</t>
  </si>
  <si>
    <t>раб</t>
  </si>
  <si>
    <t>Услуга по внедрению АСКУЭ на ПС110/35/10кВ</t>
  </si>
  <si>
    <t>Выполнение ПСД по внедрению АСКУЭ на ПС110/35/10кВ</t>
  </si>
  <si>
    <t>транспорт</t>
  </si>
  <si>
    <t>приобретение погрузчика фронтального</t>
  </si>
  <si>
    <t>приобретение погрузчика-экскаватора</t>
  </si>
  <si>
    <t>приобретение самосвала</t>
  </si>
  <si>
    <t>приобретение самосвального прицепа</t>
  </si>
  <si>
    <t>приобретение снегохода</t>
  </si>
  <si>
    <t>приобретение прицепа двухосного</t>
  </si>
  <si>
    <t>инвест.программа</t>
  </si>
  <si>
    <t>текущая деятельность</t>
  </si>
  <si>
    <t>ВСЕГО</t>
  </si>
  <si>
    <t xml:space="preserve"> Трансформатор
ТОЛ-10-01А-0.5Fs10/10Р10-10/15-100/5 20кА УХЛ2
</t>
  </si>
  <si>
    <t xml:space="preserve">Трансформатор
ТОЛ-10-01А-0.5Fs10/10Р10-10/15-75/5 10кА УХЛ2
</t>
  </si>
  <si>
    <t xml:space="preserve">Трансформатор
ТОЛ-10-01А-0.5Fs10/10Р10-10/15-50/5 10кА УХЛ2
</t>
  </si>
  <si>
    <t>Трансформатор
ТОЛ-10-01А-0.5Fs10/10Р10-10/15-300/5
31.5кА УХЛ2</t>
  </si>
  <si>
    <t>Т-0,66 5ВА кл. точн. 0,5 300/5</t>
  </si>
  <si>
    <t>Т-0,66 5ВА кл. точн. 0,5 200/5</t>
  </si>
  <si>
    <t xml:space="preserve"> Т-0,66 5ВА кл. точн. 0,5 150/5</t>
  </si>
  <si>
    <t>Т-0,66 5ВА кл. точн. 0,5 50/5</t>
  </si>
  <si>
    <t>ВА-99МL 250/200А 3P 20кА EKF Basic</t>
  </si>
  <si>
    <t>ВА-99М  400/400А 3P 42кА EKF</t>
  </si>
  <si>
    <t>ВА-99МL 100/100А 3P 18кА EKF Basic</t>
  </si>
  <si>
    <t>ВА-99МL 250/160А 3P 20кА EKF Basic</t>
  </si>
  <si>
    <t>ВА-99МL 250/250А 3P 20кА EKF Basic</t>
  </si>
  <si>
    <t>ВА-99М   63/63А 3P 25кА+ Независимый расцепитель 230В АС к ВА-99М 63 EKF</t>
  </si>
  <si>
    <t>ВА-99  160/100А 3P 35кА EKF + Расцепитель независимый к ВА-99 125-160А</t>
  </si>
  <si>
    <t>ВА-99МL   63/63А 3P 15кА EKF Basic</t>
  </si>
  <si>
    <t>Автоматический выключатель ВА-99
800/630А 3P 35кА EKF PROxima</t>
  </si>
  <si>
    <t>АП50Б-3МТ-16А-10Iн-400AC-У3</t>
  </si>
  <si>
    <t>АП50Б-3МТ-25А-10Iн-400AC-У3</t>
  </si>
  <si>
    <t xml:space="preserve"> АП50Б-3МТ-50А-10Iн-400AC-У3</t>
  </si>
  <si>
    <t>Авт. выкл. 2P 25А (C) 4,5кА ВА 47-29 EKF</t>
  </si>
  <si>
    <t>Авт. выкл. 3P 63А (C) 4,5кА ВА 47-29 EKF</t>
  </si>
  <si>
    <t>Рубильник РПС 2/1 П У3   без ПН2  250А   рукоятка справа</t>
  </si>
  <si>
    <t>Рубильник РПС 4/1П 400А (без ПН) рукоятка справа</t>
  </si>
  <si>
    <t>Рубильник РПС-6П-630А-безПВ-У3</t>
  </si>
  <si>
    <t>Выключатель-разъединитель ВР32-31А30220-00УХЛ3</t>
  </si>
  <si>
    <t>Выключатель-разъединитель ВР32-35А30220-00 УХЛ3</t>
  </si>
  <si>
    <t>Выключатель-разъединитель ВР32-37А 30220-00 УХЛ3</t>
  </si>
  <si>
    <t>Выключатель-разъединитель ВР32-39А30220-00 УХЛ3</t>
  </si>
  <si>
    <t>Плавкая вставка ПН2 100 А</t>
  </si>
  <si>
    <t>Плавкая вставка ПН2 250 А</t>
  </si>
  <si>
    <t xml:space="preserve">светильник ЛПО 4х18-23 Classiс (ЭПРА) 595х595 </t>
  </si>
  <si>
    <t>Лампа светодиодная LED-ШАР-standard 5Вт 230В Е27 6500К 450Лм ASD</t>
  </si>
  <si>
    <t>Светильник Надежда 1-мини (на клипсе) без лампы 40Вт ЛОН E27 серебр.Трансвит 148</t>
  </si>
  <si>
    <t>Лампа газоразрядная ртутная ДРЛ 250 E40 (20) МЕГАВАТТ 03014</t>
  </si>
  <si>
    <t>Лампа люминесцентная L 18W/765 18Вт T8 6500К G13 смол. OSRAM 4052899209084</t>
  </si>
  <si>
    <t>Лампа светодиодная Ecofit LEDtube 1200мм 16Вт 765 T8 RCA I Philips 929001184667 / 871869965796300</t>
  </si>
  <si>
    <t>Светильник РКУ02-400-003 "Пегас" 400Вт E40 IP53 со стеклом GALAD 02276</t>
  </si>
  <si>
    <t>Светильник НСП 02-100-001 без решетки Владасвет 10111</t>
  </si>
  <si>
    <t>Светильник ЛПО 01-2х36-012 "Кристалл" 2х36Вт G13 IP20 с ЭПРА Ксенон 0011236113</t>
  </si>
  <si>
    <t>Стартер ST 111 BASIC OSRAM смол. 4008321364876</t>
  </si>
  <si>
    <t>Вилка электрическая штепс. угловая с заземл. 16А бел. БЕЛТИЗ В16-003</t>
  </si>
  <si>
    <t>Дроссель 1И250ДРЛ44-003 220В нез. GALAD 02494</t>
  </si>
  <si>
    <t>Удлинитель силовой на катушке RP-4-3х0.75-20m 4х20м пласт. с заземл. ПВС 3х0.75 ЭРА Б0033020</t>
  </si>
  <si>
    <t>Лампа светодиодная PLED-SP A60 12Вт грушевидная 3000К тепл. бел. E27 1080лм 230В JazzWay 1033703</t>
  </si>
  <si>
    <t>Лампа светодиодная A60 15Вт 4500К E27 220В КОСМОС LkecLED15wA60E2745</t>
  </si>
  <si>
    <t>Лампа люминесцентная L 36W/765 36Вт T8 6500К G13 смол. OSRAM 4008321959836</t>
  </si>
  <si>
    <t>Лампа накаливания ДС 230-60Вт E27 (100) КЭЛЗ 8109004</t>
  </si>
  <si>
    <t>Лампа накаливания Б 95Вт E27 230В (верс.) Лисма 305000200\305003100</t>
  </si>
  <si>
    <t>Лампа газоразрядная ртутная ДРЛ 400 E40 (15) МЕГАВАТТ 03021</t>
  </si>
  <si>
    <t>Лампа светодиодная 71 631 OLL-C37-6-230-4K-E27-FR 6Вт свеча 4000К бел. E27 470лм 176-264В ОНЛАЙТ 71631</t>
  </si>
  <si>
    <t>Лампа светодиодная 71 635 OLL-C37-8-230-4K-E27-FR 8Вт свеча 4000К бел. E27 600лм 176-264В ОНЛАЙТ 71635</t>
  </si>
  <si>
    <t>Светильник Standard-236-27 IP20, корпус металл, рассеиватель ПС, Т8 G13, ЭПРА</t>
  </si>
  <si>
    <t>Светильник РКУ06-250-001 250Вт E40 IP53 со стеклом GALAD 05152</t>
  </si>
  <si>
    <t>Фонарь "Прожектор", светодиодный, 12 светодиодов 36 лм/Вт, батареи типа 4*D  TDM SQ0350-0009</t>
  </si>
  <si>
    <t>Светильник НПО 22-100-220 "Берет" 1х100Вт E27 IP20 опал Элетех 1005150541</t>
  </si>
  <si>
    <t>Лампа светодиодная LED-R63-VC 9Вт 230В E27 4000К 720лм IN HOME 4690612024325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</si>
</sst>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sz val="9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6" fillId="0" borderId="0" applyNumberFormat="0" applyFill="0" applyBorder="0" applyAlignment="0" applyProtection="0"/>
    <xf numFmtId="0" fontId="18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2" fillId="0" borderId="21" xfId="0" applyNumberFormat="1" applyFont="1" applyBorder="1" applyAlignment="1">
      <alignment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2" fillId="0" borderId="21" xfId="0" applyFont="1" applyBorder="1" applyAlignment="1">
      <alignment horizontal="center" wrapText="1"/>
    </xf>
    <xf numFmtId="4" fontId="1" fillId="4" borderId="7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4" fontId="7" fillId="0" borderId="7" xfId="0" applyNumberFormat="1" applyFont="1" applyBorder="1" applyAlignment="1">
      <alignment wrapText="1"/>
    </xf>
    <xf numFmtId="1" fontId="1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5" fontId="2" fillId="0" borderId="21" xfId="0" applyNumberFormat="1" applyFont="1" applyBorder="1" applyAlignment="1">
      <alignment wrapText="1"/>
    </xf>
    <xf numFmtId="165" fontId="2" fillId="0" borderId="19" xfId="0" applyNumberFormat="1" applyFont="1" applyBorder="1" applyAlignment="1">
      <alignment wrapText="1"/>
    </xf>
    <xf numFmtId="4" fontId="2" fillId="0" borderId="19" xfId="0" applyNumberFormat="1" applyFont="1" applyBorder="1" applyAlignment="1">
      <alignment wrapText="1"/>
    </xf>
    <xf numFmtId="49" fontId="1" fillId="0" borderId="7" xfId="0" applyNumberFormat="1" applyFont="1" applyBorder="1" applyAlignment="1">
      <alignment horizontal="left" wrapText="1"/>
    </xf>
    <xf numFmtId="0" fontId="0" fillId="0" borderId="20" xfId="0" applyBorder="1" applyAlignment="1">
      <alignment wrapText="1"/>
    </xf>
    <xf numFmtId="0" fontId="1" fillId="0" borderId="22" xfId="0" applyFont="1" applyBorder="1" applyAlignment="1">
      <alignment wrapText="1"/>
    </xf>
    <xf numFmtId="0" fontId="12" fillId="0" borderId="20" xfId="0" applyFont="1" applyBorder="1" applyAlignment="1">
      <alignment vertical="center"/>
    </xf>
    <xf numFmtId="0" fontId="1" fillId="0" borderId="24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3" fillId="0" borderId="20" xfId="0" applyFont="1" applyBorder="1" applyAlignment="1">
      <alignment vertical="center"/>
    </xf>
    <xf numFmtId="0" fontId="1" fillId="0" borderId="18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3" borderId="0" xfId="0" applyFill="1" applyAlignment="1">
      <alignment wrapText="1"/>
    </xf>
    <xf numFmtId="0" fontId="9" fillId="0" borderId="20" xfId="0" applyFont="1" applyBorder="1" applyAlignment="1">
      <alignment wrapText="1"/>
    </xf>
    <xf numFmtId="4" fontId="9" fillId="0" borderId="20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3" xfId="0" applyBorder="1" applyAlignment="1">
      <alignment wrapText="1"/>
    </xf>
    <xf numFmtId="0" fontId="5" fillId="0" borderId="23" xfId="0" applyFon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4" fontId="1" fillId="0" borderId="26" xfId="0" applyNumberFormat="1" applyFont="1" applyBorder="1" applyAlignment="1">
      <alignment wrapText="1"/>
    </xf>
    <xf numFmtId="4" fontId="2" fillId="4" borderId="2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" fillId="4" borderId="21" xfId="0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  <xf numFmtId="0" fontId="5" fillId="4" borderId="2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4" fontId="2" fillId="4" borderId="12" xfId="0" applyNumberFormat="1" applyFont="1" applyFill="1" applyBorder="1" applyAlignment="1">
      <alignment wrapText="1"/>
    </xf>
    <xf numFmtId="4" fontId="1" fillId="4" borderId="18" xfId="0" applyNumberFormat="1" applyFont="1" applyFill="1" applyBorder="1" applyAlignment="1">
      <alignment wrapText="1"/>
    </xf>
    <xf numFmtId="2" fontId="1" fillId="4" borderId="7" xfId="0" applyNumberFormat="1" applyFont="1" applyFill="1" applyBorder="1" applyAlignment="1">
      <alignment wrapText="1"/>
    </xf>
    <xf numFmtId="4" fontId="1" fillId="4" borderId="12" xfId="0" applyNumberFormat="1" applyFont="1" applyFill="1" applyBorder="1" applyAlignment="1">
      <alignment wrapText="1"/>
    </xf>
    <xf numFmtId="164" fontId="1" fillId="4" borderId="7" xfId="0" applyNumberFormat="1" applyFont="1" applyFill="1" applyBorder="1" applyAlignment="1">
      <alignment wrapText="1"/>
    </xf>
    <xf numFmtId="4" fontId="7" fillId="4" borderId="7" xfId="0" applyNumberFormat="1" applyFont="1" applyFill="1" applyBorder="1" applyAlignment="1">
      <alignment wrapText="1"/>
    </xf>
    <xf numFmtId="4" fontId="10" fillId="4" borderId="7" xfId="0" applyNumberFormat="1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165" fontId="1" fillId="4" borderId="7" xfId="0" applyNumberFormat="1" applyFont="1" applyFill="1" applyBorder="1" applyAlignment="1">
      <alignment wrapText="1"/>
    </xf>
    <xf numFmtId="165" fontId="2" fillId="4" borderId="21" xfId="0" applyNumberFormat="1" applyFont="1" applyFill="1" applyBorder="1" applyAlignment="1">
      <alignment wrapText="1"/>
    </xf>
    <xf numFmtId="165" fontId="2" fillId="4" borderId="19" xfId="0" applyNumberFormat="1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4" fontId="1" fillId="4" borderId="20" xfId="0" applyNumberFormat="1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3" fontId="1" fillId="4" borderId="7" xfId="0" applyNumberFormat="1" applyFont="1" applyFill="1" applyBorder="1" applyAlignment="1">
      <alignment wrapText="1"/>
    </xf>
    <xf numFmtId="0" fontId="9" fillId="4" borderId="20" xfId="0" applyFon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26" xfId="0" applyFill="1" applyBorder="1" applyAlignment="1">
      <alignment wrapText="1"/>
    </xf>
    <xf numFmtId="4" fontId="2" fillId="4" borderId="20" xfId="0" applyNumberFormat="1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4" fontId="0" fillId="4" borderId="0" xfId="0" applyNumberFormat="1" applyFill="1" applyAlignment="1">
      <alignment wrapText="1"/>
    </xf>
    <xf numFmtId="4" fontId="1" fillId="4" borderId="7" xfId="0" applyNumberFormat="1" applyFont="1" applyFill="1" applyBorder="1" applyAlignment="1"/>
    <xf numFmtId="4" fontId="5" fillId="4" borderId="20" xfId="0" applyNumberFormat="1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20" xfId="0" applyFont="1" applyBorder="1" applyAlignment="1">
      <alignment wrapText="1"/>
    </xf>
    <xf numFmtId="0" fontId="1" fillId="0" borderId="20" xfId="0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0" fontId="17" fillId="0" borderId="22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5" fillId="4" borderId="9" xfId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0" fillId="0" borderId="20" xfId="0" applyBorder="1" applyAlignment="1"/>
    <xf numFmtId="0" fontId="5" fillId="4" borderId="0" xfId="0" applyFont="1" applyFill="1" applyBorder="1" applyAlignment="1">
      <alignment wrapText="1"/>
    </xf>
    <xf numFmtId="0" fontId="5" fillId="4" borderId="18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 vertical="center" wrapText="1"/>
    </xf>
    <xf numFmtId="0" fontId="20" fillId="0" borderId="20" xfId="1" applyFont="1" applyBorder="1" applyAlignment="1">
      <alignment horizontal="left" vertical="center" wrapText="1"/>
    </xf>
    <xf numFmtId="0" fontId="1" fillId="5" borderId="7" xfId="0" applyFont="1" applyFill="1" applyBorder="1" applyAlignment="1">
      <alignment wrapText="1"/>
    </xf>
    <xf numFmtId="0" fontId="1" fillId="0" borderId="20" xfId="0" applyFont="1" applyBorder="1" applyAlignment="1">
      <alignment horizontal="left" vertical="center" wrapText="1"/>
    </xf>
    <xf numFmtId="43" fontId="20" fillId="0" borderId="20" xfId="1" applyNumberFormat="1" applyFont="1" applyFill="1" applyBorder="1" applyAlignment="1">
      <alignment horizontal="left" vertical="center" wrapText="1"/>
    </xf>
    <xf numFmtId="43" fontId="20" fillId="4" borderId="20" xfId="1" applyNumberFormat="1" applyFont="1" applyFill="1" applyBorder="1" applyAlignment="1">
      <alignment horizontal="left" vertical="center" wrapText="1"/>
    </xf>
    <xf numFmtId="43" fontId="20" fillId="0" borderId="20" xfId="0" applyNumberFormat="1" applyFont="1" applyFill="1" applyBorder="1" applyAlignment="1">
      <alignment horizontal="left" vertical="center" wrapText="1"/>
    </xf>
    <xf numFmtId="4" fontId="7" fillId="4" borderId="20" xfId="0" applyNumberFormat="1" applyFont="1" applyFill="1" applyBorder="1" applyAlignment="1">
      <alignment wrapText="1"/>
    </xf>
  </cellXfs>
  <cellStyles count="5">
    <cellStyle name="Название 2" xfId="3"/>
    <cellStyle name="Обычный" xfId="0" builtinId="0"/>
    <cellStyle name="Обычный 2" xfId="1"/>
    <cellStyle name="Обычный 3" xfId="2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42"/>
  <sheetViews>
    <sheetView tabSelected="1" topLeftCell="B1" zoomScale="90" zoomScaleNormal="90" workbookViewId="0">
      <pane ySplit="7" topLeftCell="A398" activePane="bottomLeft" state="frozen"/>
      <selection activeCell="B1" sqref="B1"/>
      <selection pane="bottomLeft" activeCell="D502" sqref="D502"/>
    </sheetView>
  </sheetViews>
  <sheetFormatPr defaultColWidth="9.140625" defaultRowHeight="15" x14ac:dyDescent="0.25"/>
  <cols>
    <col min="1" max="1" width="9.140625" style="1"/>
    <col min="2" max="2" width="10" style="1" customWidth="1"/>
    <col min="3" max="3" width="16.28515625" style="1" customWidth="1"/>
    <col min="4" max="4" width="27" style="1" customWidth="1"/>
    <col min="5" max="5" width="30" style="1" customWidth="1"/>
    <col min="6" max="6" width="6.5703125" style="1" customWidth="1"/>
    <col min="7" max="7" width="8.7109375" style="1" customWidth="1"/>
    <col min="8" max="8" width="12.85546875" style="1" customWidth="1"/>
    <col min="9" max="9" width="11.28515625" style="1" customWidth="1"/>
    <col min="10" max="10" width="9.7109375" style="1" customWidth="1"/>
    <col min="11" max="11" width="7.42578125" style="1" customWidth="1"/>
    <col min="12" max="12" width="9.140625" style="1"/>
    <col min="13" max="16" width="10.7109375" style="1" customWidth="1"/>
    <col min="17" max="17" width="9.85546875" style="1" customWidth="1"/>
    <col min="18" max="19" width="10.7109375" style="1" customWidth="1"/>
    <col min="20" max="20" width="11" style="1" bestFit="1" customWidth="1"/>
    <col min="21" max="16384" width="9.140625" style="1"/>
  </cols>
  <sheetData>
    <row r="1" spans="1:19" ht="14.45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45" x14ac:dyDescent="0.3"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" customHeight="1" x14ac:dyDescent="0.25">
      <c r="C3" s="107" t="s">
        <v>0</v>
      </c>
      <c r="D3" s="107"/>
      <c r="E3" s="107"/>
      <c r="F3" s="107"/>
      <c r="G3" s="107"/>
      <c r="H3" s="107"/>
      <c r="I3" s="108"/>
      <c r="J3" s="108"/>
      <c r="K3" s="108"/>
      <c r="L3" s="108"/>
      <c r="M3" s="3"/>
      <c r="N3" s="5"/>
      <c r="O3" s="6"/>
      <c r="P3" s="5"/>
      <c r="Q3" s="5"/>
      <c r="R3" s="5"/>
      <c r="S3" s="5"/>
    </row>
    <row r="4" spans="1:19" ht="15.75" thickBot="1" x14ac:dyDescent="0.3"/>
    <row r="5" spans="1:19" ht="24.75" customHeight="1" x14ac:dyDescent="0.25">
      <c r="A5" s="96" t="s">
        <v>1</v>
      </c>
      <c r="B5" s="57"/>
      <c r="C5" s="98" t="s">
        <v>2</v>
      </c>
      <c r="D5" s="100" t="s">
        <v>3</v>
      </c>
      <c r="E5" s="58"/>
      <c r="F5" s="121" t="s">
        <v>4</v>
      </c>
      <c r="G5" s="102" t="s">
        <v>5</v>
      </c>
      <c r="H5" s="102"/>
      <c r="I5" s="102"/>
      <c r="J5" s="114" t="s">
        <v>6</v>
      </c>
      <c r="K5" s="114" t="s">
        <v>7</v>
      </c>
      <c r="L5" s="112" t="s">
        <v>8</v>
      </c>
      <c r="M5" s="112"/>
      <c r="N5" s="112"/>
      <c r="O5" s="112"/>
      <c r="P5" s="112"/>
      <c r="Q5" s="112"/>
      <c r="R5" s="112"/>
      <c r="S5" s="113"/>
    </row>
    <row r="6" spans="1:19" ht="26.25" customHeight="1" thickBot="1" x14ac:dyDescent="0.3">
      <c r="A6" s="97"/>
      <c r="B6" s="104" t="s">
        <v>1</v>
      </c>
      <c r="C6" s="99"/>
      <c r="D6" s="101"/>
      <c r="E6" s="59" t="s">
        <v>9</v>
      </c>
      <c r="F6" s="121"/>
      <c r="G6" s="105" t="s">
        <v>10</v>
      </c>
      <c r="H6" s="105" t="s">
        <v>11</v>
      </c>
      <c r="I6" s="105" t="s">
        <v>12</v>
      </c>
      <c r="J6" s="115"/>
      <c r="K6" s="115"/>
      <c r="L6" s="7" t="s">
        <v>13</v>
      </c>
      <c r="M6" s="7" t="s">
        <v>14</v>
      </c>
      <c r="N6" s="7" t="s">
        <v>13</v>
      </c>
      <c r="O6" s="7" t="s">
        <v>14</v>
      </c>
      <c r="P6" s="7" t="s">
        <v>13</v>
      </c>
      <c r="Q6" s="7" t="s">
        <v>14</v>
      </c>
      <c r="R6" s="7" t="s">
        <v>13</v>
      </c>
      <c r="S6" s="8" t="s">
        <v>14</v>
      </c>
    </row>
    <row r="7" spans="1:19" ht="27" customHeight="1" thickBot="1" x14ac:dyDescent="0.3">
      <c r="B7" s="104"/>
      <c r="C7" s="60"/>
      <c r="D7" s="61" t="s">
        <v>15</v>
      </c>
      <c r="E7" s="119"/>
      <c r="F7" s="121"/>
      <c r="G7" s="106"/>
      <c r="H7" s="106"/>
      <c r="I7" s="106"/>
      <c r="J7" s="116"/>
      <c r="K7" s="116"/>
      <c r="L7" s="109" t="s">
        <v>16</v>
      </c>
      <c r="M7" s="110"/>
      <c r="N7" s="109" t="s">
        <v>17</v>
      </c>
      <c r="O7" s="110"/>
      <c r="P7" s="109" t="s">
        <v>18</v>
      </c>
      <c r="Q7" s="110"/>
      <c r="R7" s="109" t="s">
        <v>19</v>
      </c>
      <c r="S7" s="111"/>
    </row>
    <row r="8" spans="1:19" ht="15.75" thickTop="1" x14ac:dyDescent="0.25">
      <c r="B8" s="62"/>
      <c r="C8" s="63"/>
      <c r="D8" s="64" t="s">
        <v>20</v>
      </c>
      <c r="E8" s="64"/>
      <c r="F8" s="120"/>
      <c r="G8" s="64"/>
      <c r="H8" s="64"/>
      <c r="I8" s="64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9.5" customHeight="1" x14ac:dyDescent="0.25">
      <c r="A9" s="1" t="s">
        <v>21</v>
      </c>
      <c r="B9" s="1" t="s">
        <v>21</v>
      </c>
      <c r="C9" s="10" t="s">
        <v>22</v>
      </c>
      <c r="D9" s="10" t="s">
        <v>23</v>
      </c>
      <c r="E9" s="10" t="s">
        <v>24</v>
      </c>
      <c r="F9" s="10" t="s">
        <v>25</v>
      </c>
      <c r="G9" s="10">
        <v>525</v>
      </c>
      <c r="H9" s="11">
        <v>257</v>
      </c>
      <c r="I9" s="10">
        <f t="shared" ref="I9:I23" si="0">G9*H9/1000</f>
        <v>134.92500000000001</v>
      </c>
      <c r="J9" s="11" t="s">
        <v>26</v>
      </c>
      <c r="K9" s="11">
        <v>1</v>
      </c>
      <c r="L9" s="10">
        <v>0</v>
      </c>
      <c r="M9" s="10">
        <v>0</v>
      </c>
      <c r="N9" s="10">
        <v>525</v>
      </c>
      <c r="O9" s="12">
        <f t="shared" ref="O9:O22" si="1">H9*N9/1000</f>
        <v>134.92500000000001</v>
      </c>
      <c r="P9" s="10">
        <v>0</v>
      </c>
      <c r="Q9" s="10">
        <v>0</v>
      </c>
      <c r="R9" s="10">
        <v>0</v>
      </c>
      <c r="S9" s="10">
        <v>0</v>
      </c>
    </row>
    <row r="10" spans="1:19" ht="17.25" customHeight="1" x14ac:dyDescent="0.25">
      <c r="A10" s="1" t="s">
        <v>21</v>
      </c>
      <c r="B10" s="1" t="s">
        <v>21</v>
      </c>
      <c r="C10" s="10" t="s">
        <v>27</v>
      </c>
      <c r="D10" s="10" t="s">
        <v>28</v>
      </c>
      <c r="E10" s="10" t="s">
        <v>29</v>
      </c>
      <c r="F10" s="10" t="s">
        <v>25</v>
      </c>
      <c r="G10" s="10">
        <v>610</v>
      </c>
      <c r="H10" s="10">
        <v>183.4</v>
      </c>
      <c r="I10" s="12">
        <f t="shared" si="0"/>
        <v>111.874</v>
      </c>
      <c r="J10" s="11" t="s">
        <v>26</v>
      </c>
      <c r="K10" s="11">
        <v>1</v>
      </c>
      <c r="L10" s="10">
        <v>0</v>
      </c>
      <c r="M10" s="10">
        <v>0</v>
      </c>
      <c r="N10" s="10">
        <v>610</v>
      </c>
      <c r="O10" s="12">
        <f t="shared" si="1"/>
        <v>111.874</v>
      </c>
      <c r="P10" s="10">
        <v>0</v>
      </c>
      <c r="Q10" s="10">
        <v>0</v>
      </c>
      <c r="R10" s="10">
        <v>0</v>
      </c>
      <c r="S10" s="10">
        <v>0</v>
      </c>
    </row>
    <row r="11" spans="1:19" ht="20.25" customHeight="1" x14ac:dyDescent="0.25">
      <c r="A11" s="1" t="s">
        <v>21</v>
      </c>
      <c r="B11" s="1" t="s">
        <v>21</v>
      </c>
      <c r="C11" s="10" t="s">
        <v>30</v>
      </c>
      <c r="D11" s="10" t="s">
        <v>23</v>
      </c>
      <c r="E11" s="10" t="s">
        <v>31</v>
      </c>
      <c r="F11" s="10" t="s">
        <v>25</v>
      </c>
      <c r="G11" s="10">
        <v>150</v>
      </c>
      <c r="H11" s="10">
        <v>151.19999999999999</v>
      </c>
      <c r="I11" s="12">
        <f t="shared" si="0"/>
        <v>22.68</v>
      </c>
      <c r="J11" s="11" t="s">
        <v>26</v>
      </c>
      <c r="K11" s="11">
        <v>1</v>
      </c>
      <c r="L11" s="10">
        <v>0</v>
      </c>
      <c r="M11" s="10">
        <v>0</v>
      </c>
      <c r="N11" s="10">
        <v>150</v>
      </c>
      <c r="O11" s="12">
        <f t="shared" si="1"/>
        <v>22.68</v>
      </c>
      <c r="P11" s="10">
        <v>0</v>
      </c>
      <c r="Q11" s="10">
        <v>0</v>
      </c>
      <c r="R11" s="10">
        <v>0</v>
      </c>
      <c r="S11" s="10">
        <v>0</v>
      </c>
    </row>
    <row r="12" spans="1:19" ht="23.25" customHeight="1" x14ac:dyDescent="0.25">
      <c r="A12" s="1" t="s">
        <v>21</v>
      </c>
      <c r="B12" s="1" t="s">
        <v>21</v>
      </c>
      <c r="C12" s="10" t="s">
        <v>32</v>
      </c>
      <c r="D12" s="10" t="s">
        <v>23</v>
      </c>
      <c r="E12" s="10" t="s">
        <v>33</v>
      </c>
      <c r="F12" s="10" t="s">
        <v>25</v>
      </c>
      <c r="G12" s="10">
        <v>2470</v>
      </c>
      <c r="H12" s="10">
        <v>77</v>
      </c>
      <c r="I12" s="10">
        <f t="shared" si="0"/>
        <v>190.19</v>
      </c>
      <c r="J12" s="11" t="s">
        <v>26</v>
      </c>
      <c r="K12" s="11">
        <v>1</v>
      </c>
      <c r="L12" s="10">
        <v>0</v>
      </c>
      <c r="M12" s="10">
        <v>0</v>
      </c>
      <c r="N12" s="10">
        <v>2470</v>
      </c>
      <c r="O12" s="12">
        <f t="shared" si="1"/>
        <v>190.19</v>
      </c>
      <c r="P12" s="10">
        <v>0</v>
      </c>
      <c r="Q12" s="10">
        <v>0</v>
      </c>
      <c r="R12" s="10">
        <v>0</v>
      </c>
      <c r="S12" s="10">
        <v>0</v>
      </c>
    </row>
    <row r="13" spans="1:19" ht="21.75" customHeight="1" x14ac:dyDescent="0.25">
      <c r="A13" s="1" t="s">
        <v>21</v>
      </c>
      <c r="B13" s="1" t="s">
        <v>21</v>
      </c>
      <c r="C13" s="10" t="s">
        <v>34</v>
      </c>
      <c r="D13" s="10" t="s">
        <v>28</v>
      </c>
      <c r="E13" s="10" t="s">
        <v>35</v>
      </c>
      <c r="F13" s="10" t="s">
        <v>25</v>
      </c>
      <c r="G13" s="10">
        <v>925</v>
      </c>
      <c r="H13" s="10">
        <v>51</v>
      </c>
      <c r="I13" s="10">
        <f t="shared" si="0"/>
        <v>47.174999999999997</v>
      </c>
      <c r="J13" s="11" t="s">
        <v>26</v>
      </c>
      <c r="K13" s="11">
        <v>1</v>
      </c>
      <c r="L13" s="10">
        <v>125</v>
      </c>
      <c r="M13" s="10">
        <v>6.375</v>
      </c>
      <c r="N13" s="10">
        <v>800</v>
      </c>
      <c r="O13" s="12">
        <f t="shared" si="1"/>
        <v>40.799999999999997</v>
      </c>
      <c r="P13" s="10">
        <v>0</v>
      </c>
      <c r="Q13" s="10">
        <v>0</v>
      </c>
      <c r="R13" s="10">
        <v>0</v>
      </c>
      <c r="S13" s="10">
        <v>0</v>
      </c>
    </row>
    <row r="14" spans="1:19" ht="17.25" customHeight="1" x14ac:dyDescent="0.25">
      <c r="A14" s="1" t="s">
        <v>21</v>
      </c>
      <c r="B14" s="1" t="s">
        <v>21</v>
      </c>
      <c r="C14" s="10" t="s">
        <v>36</v>
      </c>
      <c r="D14" s="10" t="s">
        <v>28</v>
      </c>
      <c r="E14" s="10" t="s">
        <v>37</v>
      </c>
      <c r="F14" s="10" t="s">
        <v>25</v>
      </c>
      <c r="G14" s="10">
        <v>0</v>
      </c>
      <c r="H14" s="10">
        <v>2972.2</v>
      </c>
      <c r="I14" s="12">
        <f t="shared" si="0"/>
        <v>0</v>
      </c>
      <c r="J14" s="11" t="s">
        <v>26</v>
      </c>
      <c r="K14" s="11">
        <v>1</v>
      </c>
      <c r="L14" s="10">
        <v>0</v>
      </c>
      <c r="M14" s="10">
        <v>0</v>
      </c>
      <c r="N14" s="10">
        <v>0</v>
      </c>
      <c r="O14" s="12">
        <f t="shared" si="1"/>
        <v>0</v>
      </c>
      <c r="P14" s="10">
        <v>0</v>
      </c>
      <c r="Q14" s="10">
        <v>0</v>
      </c>
      <c r="R14" s="10">
        <v>0</v>
      </c>
      <c r="S14" s="10">
        <v>0</v>
      </c>
    </row>
    <row r="15" spans="1:19" ht="18.75" customHeight="1" x14ac:dyDescent="0.25">
      <c r="A15" s="1" t="s">
        <v>21</v>
      </c>
      <c r="B15" s="1" t="s">
        <v>21</v>
      </c>
      <c r="C15" s="10" t="s">
        <v>38</v>
      </c>
      <c r="D15" s="10" t="s">
        <v>28</v>
      </c>
      <c r="E15" s="10" t="s">
        <v>39</v>
      </c>
      <c r="F15" s="10" t="s">
        <v>25</v>
      </c>
      <c r="G15" s="10">
        <v>70</v>
      </c>
      <c r="H15" s="10">
        <v>3544.8</v>
      </c>
      <c r="I15" s="12">
        <f t="shared" si="0"/>
        <v>248.136</v>
      </c>
      <c r="J15" s="11" t="s">
        <v>26</v>
      </c>
      <c r="K15" s="11">
        <v>1</v>
      </c>
      <c r="L15" s="10">
        <v>70</v>
      </c>
      <c r="M15" s="10">
        <v>248.136</v>
      </c>
      <c r="N15" s="10">
        <v>0</v>
      </c>
      <c r="O15" s="12">
        <f t="shared" si="1"/>
        <v>0</v>
      </c>
      <c r="P15" s="10">
        <v>0</v>
      </c>
      <c r="Q15" s="10">
        <v>0</v>
      </c>
      <c r="R15" s="10">
        <v>0</v>
      </c>
      <c r="S15" s="10">
        <v>0</v>
      </c>
    </row>
    <row r="16" spans="1:19" ht="21.75" customHeight="1" x14ac:dyDescent="0.25">
      <c r="A16" s="1" t="s">
        <v>21</v>
      </c>
      <c r="B16" s="1" t="s">
        <v>21</v>
      </c>
      <c r="C16" s="10" t="s">
        <v>40</v>
      </c>
      <c r="D16" s="10" t="s">
        <v>23</v>
      </c>
      <c r="E16" s="10" t="s">
        <v>41</v>
      </c>
      <c r="F16" s="10" t="s">
        <v>42</v>
      </c>
      <c r="G16" s="10">
        <v>150</v>
      </c>
      <c r="H16" s="10">
        <v>80</v>
      </c>
      <c r="I16" s="10">
        <f t="shared" si="0"/>
        <v>12</v>
      </c>
      <c r="J16" s="11" t="s">
        <v>26</v>
      </c>
      <c r="K16" s="11">
        <v>1</v>
      </c>
      <c r="L16" s="10">
        <v>150</v>
      </c>
      <c r="M16" s="10">
        <v>12</v>
      </c>
      <c r="N16" s="10">
        <v>0</v>
      </c>
      <c r="O16" s="12">
        <f t="shared" si="1"/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ht="30" customHeight="1" x14ac:dyDescent="0.25">
      <c r="A17" s="1" t="s">
        <v>21</v>
      </c>
      <c r="B17" s="1" t="s">
        <v>21</v>
      </c>
      <c r="C17" s="10" t="s">
        <v>43</v>
      </c>
      <c r="D17" s="10" t="s">
        <v>23</v>
      </c>
      <c r="E17" s="10" t="s">
        <v>44</v>
      </c>
      <c r="F17" s="10" t="s">
        <v>25</v>
      </c>
      <c r="G17" s="10">
        <v>0</v>
      </c>
      <c r="H17" s="10">
        <v>5429.2</v>
      </c>
      <c r="I17" s="12">
        <f t="shared" si="0"/>
        <v>0</v>
      </c>
      <c r="J17" s="11" t="s">
        <v>26</v>
      </c>
      <c r="K17" s="11">
        <v>1</v>
      </c>
      <c r="L17" s="10">
        <v>0</v>
      </c>
      <c r="M17" s="10">
        <v>0</v>
      </c>
      <c r="N17" s="10">
        <v>0</v>
      </c>
      <c r="O17" s="12">
        <f t="shared" si="1"/>
        <v>0</v>
      </c>
      <c r="P17" s="10">
        <v>0</v>
      </c>
      <c r="Q17" s="10">
        <v>0</v>
      </c>
      <c r="R17" s="10">
        <v>0</v>
      </c>
      <c r="S17" s="10">
        <v>0</v>
      </c>
    </row>
    <row r="18" spans="1:19" ht="22.5" customHeight="1" x14ac:dyDescent="0.25">
      <c r="A18" s="1" t="s">
        <v>21</v>
      </c>
      <c r="B18" s="1" t="s">
        <v>21</v>
      </c>
      <c r="C18" s="10" t="s">
        <v>45</v>
      </c>
      <c r="D18" s="10" t="s">
        <v>46</v>
      </c>
      <c r="E18" s="10" t="s">
        <v>47</v>
      </c>
      <c r="F18" s="10" t="s">
        <v>48</v>
      </c>
      <c r="G18" s="10">
        <v>0</v>
      </c>
      <c r="H18" s="10">
        <v>6000</v>
      </c>
      <c r="I18" s="10">
        <f t="shared" si="0"/>
        <v>0</v>
      </c>
      <c r="J18" s="11" t="s">
        <v>49</v>
      </c>
      <c r="K18" s="11">
        <v>1</v>
      </c>
      <c r="L18" s="10">
        <v>0</v>
      </c>
      <c r="M18" s="10">
        <v>0</v>
      </c>
      <c r="N18" s="10">
        <v>0</v>
      </c>
      <c r="O18" s="12">
        <f t="shared" si="1"/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ht="22.5" customHeight="1" x14ac:dyDescent="0.25">
      <c r="A19" s="1" t="s">
        <v>21</v>
      </c>
      <c r="B19" s="1" t="s">
        <v>21</v>
      </c>
      <c r="C19" s="10" t="s">
        <v>50</v>
      </c>
      <c r="D19" s="10" t="s">
        <v>51</v>
      </c>
      <c r="E19" s="10" t="s">
        <v>52</v>
      </c>
      <c r="F19" s="10" t="s">
        <v>53</v>
      </c>
      <c r="G19" s="10">
        <v>5</v>
      </c>
      <c r="H19" s="10">
        <v>2862</v>
      </c>
      <c r="I19" s="10">
        <f t="shared" si="0"/>
        <v>14.31</v>
      </c>
      <c r="J19" s="11" t="s">
        <v>49</v>
      </c>
      <c r="K19" s="11">
        <v>1</v>
      </c>
      <c r="L19" s="10">
        <v>0</v>
      </c>
      <c r="M19" s="10">
        <v>0</v>
      </c>
      <c r="N19" s="10">
        <v>5</v>
      </c>
      <c r="O19" s="12">
        <f t="shared" si="1"/>
        <v>14.31</v>
      </c>
      <c r="P19" s="10">
        <v>0</v>
      </c>
      <c r="Q19" s="10">
        <v>0</v>
      </c>
      <c r="R19" s="10">
        <v>0</v>
      </c>
      <c r="S19" s="10">
        <v>0</v>
      </c>
    </row>
    <row r="20" spans="1:19" ht="22.5" customHeight="1" x14ac:dyDescent="0.25">
      <c r="A20" s="1" t="s">
        <v>21</v>
      </c>
      <c r="B20" s="1" t="s">
        <v>21</v>
      </c>
      <c r="C20" s="10" t="s">
        <v>54</v>
      </c>
      <c r="D20" s="10" t="s">
        <v>55</v>
      </c>
      <c r="E20" s="10" t="s">
        <v>56</v>
      </c>
      <c r="F20" s="10" t="s">
        <v>53</v>
      </c>
      <c r="G20" s="10">
        <v>18</v>
      </c>
      <c r="H20" s="10">
        <v>19000</v>
      </c>
      <c r="I20" s="10">
        <f t="shared" si="0"/>
        <v>342</v>
      </c>
      <c r="J20" s="11" t="s">
        <v>49</v>
      </c>
      <c r="K20" s="11">
        <v>1</v>
      </c>
      <c r="L20" s="10">
        <v>18</v>
      </c>
      <c r="M20" s="10">
        <f>H20*L20/1000</f>
        <v>342</v>
      </c>
      <c r="N20" s="10">
        <v>0</v>
      </c>
      <c r="O20" s="12">
        <f t="shared" si="1"/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ht="22.5" customHeight="1" x14ac:dyDescent="0.25">
      <c r="A21" s="1" t="s">
        <v>21</v>
      </c>
      <c r="B21" s="1" t="s">
        <v>21</v>
      </c>
      <c r="C21" s="10" t="s">
        <v>57</v>
      </c>
      <c r="D21" s="10" t="s">
        <v>46</v>
      </c>
      <c r="E21" s="10" t="s">
        <v>58</v>
      </c>
      <c r="F21" s="10" t="s">
        <v>53</v>
      </c>
      <c r="G21" s="10">
        <v>0</v>
      </c>
      <c r="H21" s="10">
        <v>81000</v>
      </c>
      <c r="I21" s="10">
        <f t="shared" si="0"/>
        <v>0</v>
      </c>
      <c r="J21" s="11" t="s">
        <v>49</v>
      </c>
      <c r="K21" s="11">
        <v>1</v>
      </c>
      <c r="L21" s="10">
        <v>0</v>
      </c>
      <c r="M21" s="10">
        <f>H21*L21/1000</f>
        <v>0</v>
      </c>
      <c r="N21" s="10">
        <v>0</v>
      </c>
      <c r="O21" s="12">
        <f t="shared" si="1"/>
        <v>0</v>
      </c>
      <c r="P21" s="10">
        <v>0</v>
      </c>
      <c r="Q21" s="10">
        <v>0</v>
      </c>
      <c r="R21" s="10">
        <v>0</v>
      </c>
      <c r="S21" s="10">
        <v>0</v>
      </c>
    </row>
    <row r="22" spans="1:19" ht="22.5" customHeight="1" x14ac:dyDescent="0.25">
      <c r="A22" s="1" t="s">
        <v>21</v>
      </c>
      <c r="B22" s="1" t="s">
        <v>21</v>
      </c>
      <c r="C22" s="10" t="s">
        <v>59</v>
      </c>
      <c r="D22" s="10" t="s">
        <v>46</v>
      </c>
      <c r="E22" s="10" t="s">
        <v>60</v>
      </c>
      <c r="F22" s="10" t="s">
        <v>53</v>
      </c>
      <c r="G22" s="13">
        <v>0</v>
      </c>
      <c r="H22" s="10">
        <v>46000</v>
      </c>
      <c r="I22" s="10">
        <f t="shared" si="0"/>
        <v>0</v>
      </c>
      <c r="J22" s="11" t="s">
        <v>49</v>
      </c>
      <c r="K22" s="11">
        <v>1</v>
      </c>
      <c r="L22" s="10">
        <v>0</v>
      </c>
      <c r="M22" s="10">
        <f>H22*L22/1000</f>
        <v>0</v>
      </c>
      <c r="N22" s="10">
        <v>0</v>
      </c>
      <c r="O22" s="12">
        <f t="shared" si="1"/>
        <v>0</v>
      </c>
      <c r="P22" s="10">
        <v>0</v>
      </c>
      <c r="Q22" s="10">
        <v>0</v>
      </c>
      <c r="R22" s="10">
        <v>0</v>
      </c>
      <c r="S22" s="10">
        <v>0</v>
      </c>
    </row>
    <row r="23" spans="1:19" ht="15" customHeight="1" thickBot="1" x14ac:dyDescent="0.3">
      <c r="A23" s="1" t="s">
        <v>21</v>
      </c>
      <c r="B23" s="1" t="s">
        <v>21</v>
      </c>
      <c r="C23" s="10" t="s">
        <v>61</v>
      </c>
      <c r="D23" s="10" t="s">
        <v>62</v>
      </c>
      <c r="E23" s="10" t="s">
        <v>63</v>
      </c>
      <c r="F23" s="10" t="s">
        <v>42</v>
      </c>
      <c r="G23" s="10">
        <v>500</v>
      </c>
      <c r="H23" s="10">
        <v>80</v>
      </c>
      <c r="I23" s="10">
        <f t="shared" si="0"/>
        <v>40</v>
      </c>
      <c r="J23" s="11" t="s">
        <v>26</v>
      </c>
      <c r="K23" s="11">
        <v>1</v>
      </c>
      <c r="L23" s="10">
        <v>500</v>
      </c>
      <c r="M23" s="10">
        <v>40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</row>
    <row r="24" spans="1:19" ht="24" customHeight="1" thickTop="1" thickBot="1" x14ac:dyDescent="0.35">
      <c r="C24" s="103"/>
      <c r="D24" s="103"/>
      <c r="E24" s="15"/>
      <c r="F24" s="15"/>
      <c r="G24" s="15"/>
      <c r="H24" s="53"/>
      <c r="I24" s="53">
        <f>SUM(I9:I23)</f>
        <v>1163.29</v>
      </c>
      <c r="J24" s="65"/>
      <c r="K24" s="65"/>
      <c r="L24" s="55"/>
      <c r="M24" s="53">
        <f>SUM(M9:M23)</f>
        <v>648.51099999999997</v>
      </c>
      <c r="N24" s="55"/>
      <c r="O24" s="53">
        <f>SUM(O9:O23)</f>
        <v>514.779</v>
      </c>
      <c r="P24" s="55"/>
      <c r="Q24" s="53">
        <v>0</v>
      </c>
      <c r="R24" s="55"/>
      <c r="S24" s="53">
        <v>0</v>
      </c>
    </row>
    <row r="25" spans="1:19" ht="15.75" customHeight="1" thickTop="1" x14ac:dyDescent="0.25">
      <c r="C25" s="19"/>
      <c r="D25" s="20" t="s">
        <v>64</v>
      </c>
      <c r="E25" s="20"/>
      <c r="F25" s="20"/>
      <c r="G25" s="20"/>
      <c r="H25" s="20"/>
      <c r="I25" s="56"/>
      <c r="J25" s="66"/>
      <c r="K25" s="66"/>
      <c r="L25" s="56"/>
      <c r="M25" s="56"/>
      <c r="N25" s="56"/>
      <c r="O25" s="56"/>
      <c r="P25" s="56"/>
      <c r="Q25" s="56"/>
      <c r="R25" s="56"/>
      <c r="S25" s="56"/>
    </row>
    <row r="26" spans="1:19" ht="15" customHeight="1" x14ac:dyDescent="0.25">
      <c r="B26" s="1" t="s">
        <v>21</v>
      </c>
      <c r="C26" s="10" t="s">
        <v>65</v>
      </c>
      <c r="D26" s="10" t="s">
        <v>23</v>
      </c>
      <c r="E26" s="10" t="s">
        <v>66</v>
      </c>
      <c r="F26" s="10" t="s">
        <v>25</v>
      </c>
      <c r="G26" s="10">
        <v>570</v>
      </c>
      <c r="H26" s="10">
        <v>562.79999999999995</v>
      </c>
      <c r="I26" s="67">
        <f>G26*H26/1000</f>
        <v>320.79599999999999</v>
      </c>
      <c r="J26" s="23" t="s">
        <v>26</v>
      </c>
      <c r="K26" s="23">
        <v>1</v>
      </c>
      <c r="L26" s="26">
        <v>0</v>
      </c>
      <c r="M26" s="26">
        <v>0</v>
      </c>
      <c r="N26" s="26">
        <v>570</v>
      </c>
      <c r="O26" s="26">
        <v>320.79599999999999</v>
      </c>
      <c r="P26" s="26">
        <v>0</v>
      </c>
      <c r="Q26" s="26">
        <v>0</v>
      </c>
      <c r="R26" s="26">
        <v>0</v>
      </c>
      <c r="S26" s="26">
        <v>0</v>
      </c>
    </row>
    <row r="27" spans="1:19" ht="15" customHeight="1" x14ac:dyDescent="0.25">
      <c r="B27" s="1" t="s">
        <v>21</v>
      </c>
      <c r="C27" s="10" t="s">
        <v>67</v>
      </c>
      <c r="D27" s="10" t="s">
        <v>23</v>
      </c>
      <c r="E27" s="10" t="s">
        <v>68</v>
      </c>
      <c r="F27" s="10" t="s">
        <v>25</v>
      </c>
      <c r="G27" s="10">
        <v>0</v>
      </c>
      <c r="H27" s="10">
        <v>1268.4000000000001</v>
      </c>
      <c r="I27" s="67">
        <f>G27*H27/1000</f>
        <v>0</v>
      </c>
      <c r="J27" s="23" t="s">
        <v>26</v>
      </c>
      <c r="K27" s="23">
        <v>1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</row>
    <row r="28" spans="1:19" ht="15" customHeight="1" thickBot="1" x14ac:dyDescent="0.3">
      <c r="B28" s="1" t="s">
        <v>21</v>
      </c>
      <c r="C28" s="10" t="s">
        <v>69</v>
      </c>
      <c r="D28" s="10" t="s">
        <v>23</v>
      </c>
      <c r="E28" s="10" t="s">
        <v>70</v>
      </c>
      <c r="F28" s="10" t="s">
        <v>25</v>
      </c>
      <c r="G28" s="10">
        <v>0</v>
      </c>
      <c r="H28" s="10">
        <v>560</v>
      </c>
      <c r="I28" s="67">
        <f>G28*H28/1000</f>
        <v>0</v>
      </c>
      <c r="J28" s="23" t="s">
        <v>26</v>
      </c>
      <c r="K28" s="23">
        <v>1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</row>
    <row r="29" spans="1:19" ht="16.5" customHeight="1" thickTop="1" thickBot="1" x14ac:dyDescent="0.35">
      <c r="C29" s="103"/>
      <c r="D29" s="103"/>
      <c r="E29" s="15"/>
      <c r="F29" s="15"/>
      <c r="G29" s="15"/>
      <c r="H29" s="18"/>
      <c r="I29" s="53">
        <f>SUM(I26:I28)</f>
        <v>320.79599999999999</v>
      </c>
      <c r="J29" s="65"/>
      <c r="K29" s="65">
        <v>1</v>
      </c>
      <c r="L29" s="55"/>
      <c r="M29" s="53">
        <v>0</v>
      </c>
      <c r="N29" s="55"/>
      <c r="O29" s="53">
        <f>SUM(O26:O28)</f>
        <v>320.79599999999999</v>
      </c>
      <c r="P29" s="55"/>
      <c r="Q29" s="53">
        <v>0</v>
      </c>
      <c r="R29" s="55"/>
      <c r="S29" s="53">
        <v>0</v>
      </c>
    </row>
    <row r="30" spans="1:19" ht="15.75" customHeight="1" thickTop="1" x14ac:dyDescent="0.25">
      <c r="C30" s="19"/>
      <c r="D30" s="20" t="s">
        <v>71</v>
      </c>
      <c r="E30" s="20"/>
      <c r="F30" s="20"/>
      <c r="G30" s="20"/>
      <c r="H30" s="20"/>
      <c r="I30" s="56"/>
      <c r="J30" s="66"/>
      <c r="K30" s="66">
        <v>1</v>
      </c>
      <c r="L30" s="56"/>
      <c r="M30" s="56"/>
      <c r="N30" s="56"/>
      <c r="O30" s="56"/>
      <c r="P30" s="56"/>
      <c r="Q30" s="56"/>
      <c r="R30" s="56"/>
      <c r="S30" s="56"/>
    </row>
    <row r="31" spans="1:19" ht="15" customHeight="1" x14ac:dyDescent="0.25">
      <c r="B31" s="1" t="s">
        <v>21</v>
      </c>
      <c r="C31" s="10" t="s">
        <v>72</v>
      </c>
      <c r="D31" s="10" t="s">
        <v>23</v>
      </c>
      <c r="E31" s="10" t="s">
        <v>73</v>
      </c>
      <c r="F31" s="10" t="s">
        <v>25</v>
      </c>
      <c r="G31" s="10">
        <v>50</v>
      </c>
      <c r="H31" s="10">
        <v>1250.2</v>
      </c>
      <c r="I31" s="26">
        <f>G31*H31/1000</f>
        <v>62.51</v>
      </c>
      <c r="J31" s="23" t="s">
        <v>26</v>
      </c>
      <c r="K31" s="23">
        <v>1</v>
      </c>
      <c r="L31" s="26">
        <v>50</v>
      </c>
      <c r="M31" s="26">
        <v>62.51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</row>
    <row r="32" spans="1:19" ht="15" customHeight="1" x14ac:dyDescent="0.25">
      <c r="B32" s="1" t="s">
        <v>21</v>
      </c>
      <c r="C32" s="10" t="s">
        <v>74</v>
      </c>
      <c r="D32" s="10" t="s">
        <v>23</v>
      </c>
      <c r="E32" s="10" t="s">
        <v>75</v>
      </c>
      <c r="F32" s="10" t="s">
        <v>25</v>
      </c>
      <c r="G32" s="10">
        <v>0</v>
      </c>
      <c r="H32" s="10">
        <v>355.6</v>
      </c>
      <c r="I32" s="26">
        <f>G32*H32/1000</f>
        <v>0</v>
      </c>
      <c r="J32" s="23" t="s">
        <v>26</v>
      </c>
      <c r="K32" s="23">
        <v>1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</row>
    <row r="33" spans="2:19" ht="15" customHeight="1" thickBot="1" x14ac:dyDescent="0.3">
      <c r="B33" s="1" t="s">
        <v>21</v>
      </c>
      <c r="C33" s="10" t="s">
        <v>76</v>
      </c>
      <c r="D33" s="10" t="s">
        <v>23</v>
      </c>
      <c r="E33" s="10" t="s">
        <v>77</v>
      </c>
      <c r="F33" s="10" t="s">
        <v>25</v>
      </c>
      <c r="G33" s="10">
        <v>25</v>
      </c>
      <c r="H33" s="10">
        <v>221.2</v>
      </c>
      <c r="I33" s="26">
        <f>G33*H33/1000</f>
        <v>5.53</v>
      </c>
      <c r="J33" s="23" t="s">
        <v>26</v>
      </c>
      <c r="K33" s="23">
        <v>1</v>
      </c>
      <c r="L33" s="26">
        <v>25</v>
      </c>
      <c r="M33" s="26">
        <v>5.53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</row>
    <row r="34" spans="2:19" ht="16.5" customHeight="1" thickTop="1" thickBot="1" x14ac:dyDescent="0.35">
      <c r="C34" s="103"/>
      <c r="D34" s="103"/>
      <c r="E34" s="15"/>
      <c r="F34" s="15"/>
      <c r="G34" s="15"/>
      <c r="H34" s="15"/>
      <c r="I34" s="53">
        <f>SUM(I31:I33)</f>
        <v>68.039999999999992</v>
      </c>
      <c r="J34" s="65"/>
      <c r="K34" s="65">
        <v>1</v>
      </c>
      <c r="L34" s="55"/>
      <c r="M34" s="53">
        <f>SUM(M31:M33)</f>
        <v>68.039999999999992</v>
      </c>
      <c r="N34" s="55"/>
      <c r="O34" s="53">
        <v>0</v>
      </c>
      <c r="P34" s="55"/>
      <c r="Q34" s="53">
        <v>0</v>
      </c>
      <c r="R34" s="55"/>
      <c r="S34" s="53">
        <v>0</v>
      </c>
    </row>
    <row r="35" spans="2:19" ht="15.75" customHeight="1" thickTop="1" x14ac:dyDescent="0.25">
      <c r="C35" s="19"/>
      <c r="D35" s="20" t="s">
        <v>78</v>
      </c>
      <c r="E35" s="20"/>
      <c r="F35" s="20"/>
      <c r="G35" s="20"/>
      <c r="H35" s="20"/>
      <c r="I35" s="56"/>
      <c r="J35" s="66"/>
      <c r="K35" s="66">
        <v>1</v>
      </c>
      <c r="L35" s="56"/>
      <c r="M35" s="56"/>
      <c r="N35" s="56"/>
      <c r="O35" s="56"/>
      <c r="P35" s="56"/>
      <c r="Q35" s="56"/>
      <c r="R35" s="56"/>
      <c r="S35" s="56"/>
    </row>
    <row r="36" spans="2:19" ht="18.75" customHeight="1" x14ac:dyDescent="0.25">
      <c r="B36" s="1" t="s">
        <v>21</v>
      </c>
      <c r="C36" s="10" t="s">
        <v>79</v>
      </c>
      <c r="D36" s="10" t="s">
        <v>62</v>
      </c>
      <c r="E36" s="10" t="s">
        <v>80</v>
      </c>
      <c r="F36" s="10" t="s">
        <v>81</v>
      </c>
      <c r="G36" s="10">
        <v>0.997</v>
      </c>
      <c r="H36" s="10">
        <v>1381800</v>
      </c>
      <c r="I36" s="23">
        <f t="shared" ref="I36:I46" si="2">G36*H36/1000</f>
        <v>1377.6546000000001</v>
      </c>
      <c r="J36" s="23" t="s">
        <v>26</v>
      </c>
      <c r="K36" s="23">
        <v>1</v>
      </c>
      <c r="L36" s="26">
        <v>0</v>
      </c>
      <c r="M36" s="26">
        <v>0</v>
      </c>
      <c r="N36" s="26">
        <v>0.997</v>
      </c>
      <c r="O36" s="26">
        <v>1377.6546000000001</v>
      </c>
      <c r="P36" s="26">
        <v>0</v>
      </c>
      <c r="Q36" s="26">
        <v>0</v>
      </c>
      <c r="R36" s="26">
        <v>0</v>
      </c>
      <c r="S36" s="26">
        <v>0</v>
      </c>
    </row>
    <row r="37" spans="2:19" ht="15" customHeight="1" x14ac:dyDescent="0.25">
      <c r="B37" s="1" t="s">
        <v>21</v>
      </c>
      <c r="C37" s="10" t="s">
        <v>82</v>
      </c>
      <c r="D37" s="10" t="s">
        <v>62</v>
      </c>
      <c r="E37" s="10" t="s">
        <v>83</v>
      </c>
      <c r="F37" s="10" t="s">
        <v>81</v>
      </c>
      <c r="G37" s="10">
        <v>0</v>
      </c>
      <c r="H37" s="10">
        <v>1398600</v>
      </c>
      <c r="I37" s="23">
        <f t="shared" si="2"/>
        <v>0</v>
      </c>
      <c r="J37" s="23" t="s">
        <v>26</v>
      </c>
      <c r="K37" s="23">
        <v>1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</row>
    <row r="38" spans="2:19" ht="15" customHeight="1" x14ac:dyDescent="0.25">
      <c r="B38" s="1" t="s">
        <v>21</v>
      </c>
      <c r="C38" s="10" t="s">
        <v>84</v>
      </c>
      <c r="D38" s="10" t="s">
        <v>62</v>
      </c>
      <c r="E38" s="10" t="s">
        <v>85</v>
      </c>
      <c r="F38" s="10" t="s">
        <v>86</v>
      </c>
      <c r="G38" s="10">
        <v>0</v>
      </c>
      <c r="H38" s="10">
        <v>1278.2</v>
      </c>
      <c r="I38" s="23">
        <f t="shared" si="2"/>
        <v>0</v>
      </c>
      <c r="J38" s="23" t="s">
        <v>26</v>
      </c>
      <c r="K38" s="23">
        <v>1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2:19" ht="15" customHeight="1" x14ac:dyDescent="0.25">
      <c r="B39" s="1" t="s">
        <v>21</v>
      </c>
      <c r="C39" s="10" t="s">
        <v>87</v>
      </c>
      <c r="D39" s="10" t="s">
        <v>62</v>
      </c>
      <c r="E39" s="10" t="s">
        <v>88</v>
      </c>
      <c r="F39" s="10" t="s">
        <v>86</v>
      </c>
      <c r="G39" s="10">
        <v>4061</v>
      </c>
      <c r="H39" s="10">
        <v>1275.4000000000001</v>
      </c>
      <c r="I39" s="23">
        <f t="shared" si="2"/>
        <v>5179.3994000000002</v>
      </c>
      <c r="J39" s="23" t="s">
        <v>26</v>
      </c>
      <c r="K39" s="23">
        <v>1</v>
      </c>
      <c r="L39" s="26">
        <v>0</v>
      </c>
      <c r="M39" s="26">
        <v>0</v>
      </c>
      <c r="N39" s="26">
        <v>4061</v>
      </c>
      <c r="O39" s="67">
        <f>H39*N39/1000</f>
        <v>5179.3994000000002</v>
      </c>
      <c r="P39" s="26">
        <v>0</v>
      </c>
      <c r="Q39" s="26">
        <v>0</v>
      </c>
      <c r="R39" s="26">
        <v>0</v>
      </c>
      <c r="S39" s="26">
        <v>0</v>
      </c>
    </row>
    <row r="40" spans="2:19" ht="15" customHeight="1" x14ac:dyDescent="0.25">
      <c r="B40" s="1" t="s">
        <v>21</v>
      </c>
      <c r="C40" s="10" t="s">
        <v>89</v>
      </c>
      <c r="D40" s="10" t="s">
        <v>62</v>
      </c>
      <c r="E40" s="10" t="s">
        <v>90</v>
      </c>
      <c r="F40" s="10" t="s">
        <v>86</v>
      </c>
      <c r="G40" s="10">
        <v>1463.1</v>
      </c>
      <c r="H40" s="10">
        <v>1279.5999999999999</v>
      </c>
      <c r="I40" s="23">
        <f t="shared" si="2"/>
        <v>1872.1827599999997</v>
      </c>
      <c r="J40" s="23" t="s">
        <v>26</v>
      </c>
      <c r="K40" s="23">
        <v>1</v>
      </c>
      <c r="L40" s="67">
        <v>1463.1</v>
      </c>
      <c r="M40" s="67">
        <f>L40*H40/1000</f>
        <v>1872.1827599999997</v>
      </c>
      <c r="N40" s="67">
        <v>0</v>
      </c>
      <c r="O40" s="67">
        <v>0</v>
      </c>
      <c r="P40" s="26">
        <v>0</v>
      </c>
      <c r="Q40" s="26">
        <v>0</v>
      </c>
      <c r="R40" s="26">
        <v>0</v>
      </c>
      <c r="S40" s="26">
        <v>0</v>
      </c>
    </row>
    <row r="41" spans="2:19" ht="15" customHeight="1" x14ac:dyDescent="0.25">
      <c r="B41" s="1" t="s">
        <v>21</v>
      </c>
      <c r="C41" s="10" t="s">
        <v>91</v>
      </c>
      <c r="D41" s="10" t="s">
        <v>62</v>
      </c>
      <c r="E41" s="10" t="s">
        <v>92</v>
      </c>
      <c r="F41" s="10" t="s">
        <v>86</v>
      </c>
      <c r="G41" s="10">
        <v>6053.4500000000007</v>
      </c>
      <c r="H41" s="10">
        <v>1296.4000000000001</v>
      </c>
      <c r="I41" s="23">
        <f t="shared" si="2"/>
        <v>7847.6925800000017</v>
      </c>
      <c r="J41" s="23" t="s">
        <v>26</v>
      </c>
      <c r="K41" s="23">
        <v>1</v>
      </c>
      <c r="L41" s="67">
        <v>6053.4500000000007</v>
      </c>
      <c r="M41" s="67">
        <f>L41*H41/1000</f>
        <v>7847.6925800000017</v>
      </c>
      <c r="N41" s="67">
        <v>0</v>
      </c>
      <c r="O41" s="67">
        <v>0</v>
      </c>
      <c r="P41" s="26">
        <v>0</v>
      </c>
      <c r="Q41" s="26">
        <v>0</v>
      </c>
      <c r="R41" s="26">
        <v>0</v>
      </c>
      <c r="S41" s="26">
        <v>0</v>
      </c>
    </row>
    <row r="42" spans="2:19" ht="15" customHeight="1" x14ac:dyDescent="0.25">
      <c r="B42" s="1" t="s">
        <v>21</v>
      </c>
      <c r="C42" s="10" t="s">
        <v>93</v>
      </c>
      <c r="D42" s="10" t="s">
        <v>62</v>
      </c>
      <c r="E42" s="10" t="s">
        <v>94</v>
      </c>
      <c r="F42" s="10" t="s">
        <v>86</v>
      </c>
      <c r="G42" s="10">
        <v>14129.190999999999</v>
      </c>
      <c r="H42" s="10">
        <v>1563.8</v>
      </c>
      <c r="I42" s="23">
        <f t="shared" si="2"/>
        <v>22095.228885799996</v>
      </c>
      <c r="J42" s="23" t="s">
        <v>26</v>
      </c>
      <c r="K42" s="23">
        <v>1</v>
      </c>
      <c r="L42" s="67">
        <v>14129.190999999999</v>
      </c>
      <c r="M42" s="67">
        <f>L42*H42/1000</f>
        <v>22095.228885799996</v>
      </c>
      <c r="N42" s="67">
        <v>0</v>
      </c>
      <c r="O42" s="67">
        <v>0</v>
      </c>
      <c r="P42" s="26">
        <v>0</v>
      </c>
      <c r="Q42" s="26">
        <v>0</v>
      </c>
      <c r="R42" s="26">
        <v>0</v>
      </c>
      <c r="S42" s="26">
        <v>0</v>
      </c>
    </row>
    <row r="43" spans="2:19" ht="15" customHeight="1" x14ac:dyDescent="0.25">
      <c r="B43" s="1" t="s">
        <v>21</v>
      </c>
      <c r="C43" s="10" t="s">
        <v>95</v>
      </c>
      <c r="D43" s="10" t="s">
        <v>62</v>
      </c>
      <c r="E43" s="10" t="s">
        <v>96</v>
      </c>
      <c r="F43" s="10" t="s">
        <v>86</v>
      </c>
      <c r="G43" s="10">
        <v>0</v>
      </c>
      <c r="H43" s="10">
        <v>1450</v>
      </c>
      <c r="I43" s="23">
        <f t="shared" si="2"/>
        <v>0</v>
      </c>
      <c r="J43" s="23" t="s">
        <v>26</v>
      </c>
      <c r="K43" s="23">
        <v>1</v>
      </c>
      <c r="L43" s="67">
        <v>0</v>
      </c>
      <c r="M43" s="67">
        <v>0</v>
      </c>
      <c r="N43" s="67">
        <v>0</v>
      </c>
      <c r="O43" s="67">
        <v>0</v>
      </c>
      <c r="P43" s="26">
        <v>0</v>
      </c>
      <c r="Q43" s="26">
        <v>0</v>
      </c>
      <c r="R43" s="26">
        <v>0</v>
      </c>
      <c r="S43" s="26">
        <v>0</v>
      </c>
    </row>
    <row r="44" spans="2:19" ht="22.5" customHeight="1" x14ac:dyDescent="0.25">
      <c r="B44" s="1" t="s">
        <v>21</v>
      </c>
      <c r="C44" s="10" t="s">
        <v>97</v>
      </c>
      <c r="D44" s="10" t="s">
        <v>98</v>
      </c>
      <c r="E44" s="10" t="s">
        <v>99</v>
      </c>
      <c r="F44" s="10" t="s">
        <v>25</v>
      </c>
      <c r="G44" s="10">
        <v>877.41</v>
      </c>
      <c r="H44" s="10">
        <v>60</v>
      </c>
      <c r="I44" s="23">
        <f t="shared" si="2"/>
        <v>52.644599999999997</v>
      </c>
      <c r="J44" s="23" t="s">
        <v>49</v>
      </c>
      <c r="K44" s="23">
        <v>1</v>
      </c>
      <c r="L44" s="67">
        <v>0</v>
      </c>
      <c r="M44" s="67">
        <v>0</v>
      </c>
      <c r="N44" s="67">
        <v>877.41</v>
      </c>
      <c r="O44" s="67">
        <v>52.644599999999997</v>
      </c>
      <c r="P44" s="26">
        <v>0</v>
      </c>
      <c r="Q44" s="26">
        <v>0</v>
      </c>
      <c r="R44" s="26">
        <v>0</v>
      </c>
      <c r="S44" s="26">
        <v>0</v>
      </c>
    </row>
    <row r="45" spans="2:19" ht="15" customHeight="1" x14ac:dyDescent="0.25">
      <c r="B45" s="1" t="s">
        <v>21</v>
      </c>
      <c r="C45" s="10" t="s">
        <v>100</v>
      </c>
      <c r="D45" s="10" t="s">
        <v>101</v>
      </c>
      <c r="E45" s="10" t="s">
        <v>102</v>
      </c>
      <c r="F45" s="10" t="s">
        <v>86</v>
      </c>
      <c r="G45" s="10">
        <v>0</v>
      </c>
      <c r="H45" s="10">
        <v>1400</v>
      </c>
      <c r="I45" s="23">
        <f t="shared" si="2"/>
        <v>0</v>
      </c>
      <c r="J45" s="23" t="s">
        <v>26</v>
      </c>
      <c r="K45" s="23">
        <v>1</v>
      </c>
      <c r="L45" s="67">
        <v>0</v>
      </c>
      <c r="M45" s="67">
        <v>0</v>
      </c>
      <c r="N45" s="67">
        <v>0</v>
      </c>
      <c r="O45" s="67">
        <v>0</v>
      </c>
      <c r="P45" s="26">
        <v>0</v>
      </c>
      <c r="Q45" s="26">
        <v>0</v>
      </c>
      <c r="R45" s="26">
        <v>0</v>
      </c>
      <c r="S45" s="26">
        <v>0</v>
      </c>
    </row>
    <row r="46" spans="2:19" ht="22.5" customHeight="1" thickBot="1" x14ac:dyDescent="0.3">
      <c r="B46" s="1" t="s">
        <v>21</v>
      </c>
      <c r="C46" s="10" t="s">
        <v>103</v>
      </c>
      <c r="D46" s="10" t="s">
        <v>98</v>
      </c>
      <c r="E46" s="10" t="s">
        <v>104</v>
      </c>
      <c r="F46" s="10" t="s">
        <v>25</v>
      </c>
      <c r="G46" s="10">
        <v>100</v>
      </c>
      <c r="H46" s="10">
        <v>354</v>
      </c>
      <c r="I46" s="23">
        <f t="shared" si="2"/>
        <v>35.4</v>
      </c>
      <c r="J46" s="23" t="s">
        <v>49</v>
      </c>
      <c r="K46" s="23">
        <v>1</v>
      </c>
      <c r="L46" s="67">
        <v>0</v>
      </c>
      <c r="M46" s="67">
        <v>0</v>
      </c>
      <c r="N46" s="67">
        <v>100</v>
      </c>
      <c r="O46" s="67">
        <v>35.4</v>
      </c>
      <c r="P46" s="26">
        <v>0</v>
      </c>
      <c r="Q46" s="26">
        <v>0</v>
      </c>
      <c r="R46" s="26">
        <v>0</v>
      </c>
      <c r="S46" s="26">
        <v>0</v>
      </c>
    </row>
    <row r="47" spans="2:19" ht="15.75" customHeight="1" thickTop="1" thickBot="1" x14ac:dyDescent="0.35">
      <c r="C47" s="103"/>
      <c r="D47" s="103"/>
      <c r="E47" s="15"/>
      <c r="F47" s="15"/>
      <c r="G47" s="15"/>
      <c r="H47" s="18"/>
      <c r="I47" s="53">
        <f>SUM(I36:I46)</f>
        <v>38460.202825799999</v>
      </c>
      <c r="J47" s="65"/>
      <c r="K47" s="65"/>
      <c r="L47" s="55"/>
      <c r="M47" s="53">
        <f>SUM(M36:M46)</f>
        <v>31815.104225799998</v>
      </c>
      <c r="N47" s="55"/>
      <c r="O47" s="53">
        <f>SUM(O36:O46)</f>
        <v>6645.0985999999994</v>
      </c>
      <c r="P47" s="55"/>
      <c r="Q47" s="53">
        <v>0</v>
      </c>
      <c r="R47" s="55"/>
      <c r="S47" s="53">
        <v>0</v>
      </c>
    </row>
    <row r="48" spans="2:19" ht="15.75" customHeight="1" thickTop="1" x14ac:dyDescent="0.25">
      <c r="C48" s="19"/>
      <c r="D48" s="20" t="s">
        <v>105</v>
      </c>
      <c r="E48" s="20"/>
      <c r="F48" s="20"/>
      <c r="G48" s="20"/>
      <c r="H48" s="20"/>
      <c r="I48" s="56"/>
      <c r="J48" s="68"/>
      <c r="K48" s="68"/>
      <c r="L48" s="56"/>
      <c r="M48" s="56"/>
      <c r="N48" s="56"/>
      <c r="O48" s="56"/>
      <c r="P48" s="56"/>
      <c r="Q48" s="56"/>
      <c r="R48" s="56"/>
      <c r="S48" s="56"/>
    </row>
    <row r="49" spans="2:20" ht="15" customHeight="1" x14ac:dyDescent="0.25">
      <c r="B49" s="1" t="s">
        <v>21</v>
      </c>
      <c r="C49" s="10" t="s">
        <v>106</v>
      </c>
      <c r="D49" s="10" t="s">
        <v>62</v>
      </c>
      <c r="E49" s="10" t="s">
        <v>107</v>
      </c>
      <c r="F49" s="10" t="s">
        <v>25</v>
      </c>
      <c r="G49" s="10">
        <v>0</v>
      </c>
      <c r="H49" s="10">
        <v>18.2</v>
      </c>
      <c r="I49" s="67">
        <f t="shared" ref="I49:I58" si="3">G49*H49/1000</f>
        <v>0</v>
      </c>
      <c r="J49" s="23" t="s">
        <v>26</v>
      </c>
      <c r="K49" s="23">
        <v>1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2:20" ht="15" customHeight="1" x14ac:dyDescent="0.25">
      <c r="B50" s="1" t="s">
        <v>21</v>
      </c>
      <c r="C50" s="10" t="s">
        <v>108</v>
      </c>
      <c r="D50" s="10" t="s">
        <v>62</v>
      </c>
      <c r="E50" s="10" t="s">
        <v>109</v>
      </c>
      <c r="F50" s="10" t="s">
        <v>25</v>
      </c>
      <c r="G50" s="10">
        <v>0</v>
      </c>
      <c r="H50" s="10">
        <v>26.6</v>
      </c>
      <c r="I50" s="67">
        <f t="shared" si="3"/>
        <v>0</v>
      </c>
      <c r="J50" s="23" t="s">
        <v>26</v>
      </c>
      <c r="K50" s="23">
        <v>1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</row>
    <row r="51" spans="2:20" ht="15" customHeight="1" x14ac:dyDescent="0.25">
      <c r="B51" s="1" t="s">
        <v>21</v>
      </c>
      <c r="C51" s="10" t="s">
        <v>110</v>
      </c>
      <c r="D51" s="10" t="s">
        <v>62</v>
      </c>
      <c r="E51" s="10" t="s">
        <v>111</v>
      </c>
      <c r="F51" s="10" t="s">
        <v>25</v>
      </c>
      <c r="G51" s="10">
        <v>3217.1</v>
      </c>
      <c r="H51" s="10">
        <v>144.19999999999999</v>
      </c>
      <c r="I51" s="67">
        <f t="shared" si="3"/>
        <v>463.90581999999995</v>
      </c>
      <c r="J51" s="23" t="s">
        <v>26</v>
      </c>
      <c r="K51" s="23">
        <v>1</v>
      </c>
      <c r="L51" s="26">
        <v>3217.1</v>
      </c>
      <c r="M51" s="67">
        <f>L51*H51/1000</f>
        <v>463.90581999999995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</row>
    <row r="52" spans="2:20" ht="15" customHeight="1" x14ac:dyDescent="0.25">
      <c r="B52" s="1" t="s">
        <v>21</v>
      </c>
      <c r="C52" s="10" t="s">
        <v>112</v>
      </c>
      <c r="D52" s="10" t="s">
        <v>62</v>
      </c>
      <c r="E52" s="10" t="s">
        <v>113</v>
      </c>
      <c r="F52" s="10" t="s">
        <v>25</v>
      </c>
      <c r="G52" s="10">
        <v>9484.85</v>
      </c>
      <c r="H52" s="10">
        <v>193.2</v>
      </c>
      <c r="I52" s="67">
        <f t="shared" si="3"/>
        <v>1832.4730199999999</v>
      </c>
      <c r="J52" s="23" t="s">
        <v>26</v>
      </c>
      <c r="K52" s="23">
        <v>1</v>
      </c>
      <c r="L52" s="26">
        <f>G52-N52</f>
        <v>7682.85</v>
      </c>
      <c r="M52" s="67">
        <f>H52*L52/1000</f>
        <v>1484.3266199999998</v>
      </c>
      <c r="N52" s="26">
        <v>1802</v>
      </c>
      <c r="O52" s="26">
        <v>348.14639999999997</v>
      </c>
      <c r="P52" s="26">
        <v>0</v>
      </c>
      <c r="Q52" s="26">
        <v>0</v>
      </c>
      <c r="R52" s="26">
        <v>0</v>
      </c>
      <c r="S52" s="26">
        <v>0</v>
      </c>
      <c r="T52" s="21"/>
    </row>
    <row r="53" spans="2:20" ht="15" customHeight="1" x14ac:dyDescent="0.25">
      <c r="B53" s="1" t="s">
        <v>21</v>
      </c>
      <c r="C53" s="10" t="s">
        <v>114</v>
      </c>
      <c r="D53" s="10" t="s">
        <v>62</v>
      </c>
      <c r="E53" s="10" t="s">
        <v>115</v>
      </c>
      <c r="F53" s="10" t="s">
        <v>25</v>
      </c>
      <c r="G53" s="10">
        <v>0</v>
      </c>
      <c r="H53" s="10">
        <v>259</v>
      </c>
      <c r="I53" s="67">
        <f t="shared" si="3"/>
        <v>0</v>
      </c>
      <c r="J53" s="23" t="s">
        <v>26</v>
      </c>
      <c r="K53" s="23">
        <v>1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</row>
    <row r="54" spans="2:20" ht="15" customHeight="1" x14ac:dyDescent="0.25">
      <c r="B54" s="1" t="s">
        <v>21</v>
      </c>
      <c r="C54" s="10" t="s">
        <v>116</v>
      </c>
      <c r="D54" s="10" t="s">
        <v>62</v>
      </c>
      <c r="E54" s="10" t="s">
        <v>117</v>
      </c>
      <c r="F54" s="10" t="s">
        <v>25</v>
      </c>
      <c r="G54" s="10">
        <v>25</v>
      </c>
      <c r="H54" s="10">
        <v>36.4</v>
      </c>
      <c r="I54" s="67">
        <f t="shared" si="3"/>
        <v>0.91</v>
      </c>
      <c r="J54" s="23" t="s">
        <v>26</v>
      </c>
      <c r="K54" s="23">
        <v>1</v>
      </c>
      <c r="L54" s="26">
        <v>25</v>
      </c>
      <c r="M54" s="26">
        <f>H54*L54/1000</f>
        <v>0.91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</row>
    <row r="55" spans="2:20" ht="15" customHeight="1" x14ac:dyDescent="0.25">
      <c r="B55" s="1" t="s">
        <v>21</v>
      </c>
      <c r="C55" s="10" t="s">
        <v>118</v>
      </c>
      <c r="D55" s="10" t="s">
        <v>62</v>
      </c>
      <c r="E55" s="10" t="s">
        <v>119</v>
      </c>
      <c r="F55" s="10" t="s">
        <v>25</v>
      </c>
      <c r="G55" s="10">
        <v>600</v>
      </c>
      <c r="H55" s="10">
        <v>183.4</v>
      </c>
      <c r="I55" s="67">
        <f t="shared" si="3"/>
        <v>110.04</v>
      </c>
      <c r="J55" s="23" t="s">
        <v>26</v>
      </c>
      <c r="K55" s="23">
        <v>1</v>
      </c>
      <c r="L55" s="26">
        <v>0</v>
      </c>
      <c r="M55" s="26">
        <v>0</v>
      </c>
      <c r="N55" s="26">
        <v>600</v>
      </c>
      <c r="O55" s="26">
        <v>110.04</v>
      </c>
      <c r="P55" s="26">
        <v>0</v>
      </c>
      <c r="Q55" s="26">
        <v>0</v>
      </c>
      <c r="R55" s="26">
        <v>0</v>
      </c>
      <c r="S55" s="26">
        <v>0</v>
      </c>
    </row>
    <row r="56" spans="2:20" ht="15" customHeight="1" x14ac:dyDescent="0.25">
      <c r="B56" s="1" t="s">
        <v>21</v>
      </c>
      <c r="C56" s="10" t="s">
        <v>120</v>
      </c>
      <c r="D56" s="10" t="s">
        <v>62</v>
      </c>
      <c r="E56" s="10" t="s">
        <v>121</v>
      </c>
      <c r="F56" s="10" t="s">
        <v>25</v>
      </c>
      <c r="G56" s="10">
        <v>0</v>
      </c>
      <c r="H56" s="10">
        <v>70</v>
      </c>
      <c r="I56" s="67">
        <f t="shared" si="3"/>
        <v>0</v>
      </c>
      <c r="J56" s="23" t="s">
        <v>26</v>
      </c>
      <c r="K56" s="23">
        <v>1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</row>
    <row r="57" spans="2:20" ht="15" customHeight="1" x14ac:dyDescent="0.25">
      <c r="B57" s="1" t="s">
        <v>21</v>
      </c>
      <c r="C57" s="10" t="s">
        <v>122</v>
      </c>
      <c r="D57" s="10" t="s">
        <v>62</v>
      </c>
      <c r="E57" s="10" t="s">
        <v>123</v>
      </c>
      <c r="F57" s="10" t="s">
        <v>25</v>
      </c>
      <c r="G57" s="10">
        <v>0</v>
      </c>
      <c r="H57" s="10">
        <v>113.4</v>
      </c>
      <c r="I57" s="67">
        <f t="shared" si="3"/>
        <v>0</v>
      </c>
      <c r="J57" s="23" t="s">
        <v>26</v>
      </c>
      <c r="K57" s="23">
        <v>1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</row>
    <row r="58" spans="2:20" ht="15" customHeight="1" thickBot="1" x14ac:dyDescent="0.3">
      <c r="B58" s="1" t="s">
        <v>21</v>
      </c>
      <c r="C58" s="10" t="s">
        <v>124</v>
      </c>
      <c r="D58" s="10" t="s">
        <v>62</v>
      </c>
      <c r="E58" s="10" t="s">
        <v>125</v>
      </c>
      <c r="F58" s="10" t="s">
        <v>81</v>
      </c>
      <c r="G58" s="10">
        <v>0</v>
      </c>
      <c r="H58" s="10">
        <v>4500000</v>
      </c>
      <c r="I58" s="67">
        <f t="shared" si="3"/>
        <v>0</v>
      </c>
      <c r="J58" s="23" t="s">
        <v>26</v>
      </c>
      <c r="K58" s="23">
        <v>1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</row>
    <row r="59" spans="2:20" ht="16.5" customHeight="1" thickTop="1" thickBot="1" x14ac:dyDescent="0.35">
      <c r="C59" s="103"/>
      <c r="D59" s="103"/>
      <c r="E59" s="15"/>
      <c r="F59" s="15"/>
      <c r="G59" s="15"/>
      <c r="H59" s="53"/>
      <c r="I59" s="53">
        <f>SUM(I49:I58)</f>
        <v>2407.3288399999997</v>
      </c>
      <c r="J59" s="65"/>
      <c r="K59" s="65"/>
      <c r="L59" s="55"/>
      <c r="M59" s="53">
        <f>SUM(M49:M58)</f>
        <v>1949.1424399999999</v>
      </c>
      <c r="N59" s="55"/>
      <c r="O59" s="53">
        <f>SUM(O49:O58)</f>
        <v>458.18639999999999</v>
      </c>
      <c r="P59" s="55"/>
      <c r="Q59" s="53">
        <v>0</v>
      </c>
      <c r="R59" s="55"/>
      <c r="S59" s="53">
        <v>0</v>
      </c>
    </row>
    <row r="60" spans="2:20" ht="25.5" customHeight="1" thickTop="1" x14ac:dyDescent="0.25">
      <c r="C60" s="19"/>
      <c r="D60" s="20" t="s">
        <v>126</v>
      </c>
      <c r="E60" s="20"/>
      <c r="F60" s="20"/>
      <c r="G60" s="20"/>
      <c r="H60" s="20"/>
      <c r="I60" s="56"/>
      <c r="J60" s="68"/>
      <c r="K60" s="68"/>
      <c r="L60" s="56"/>
      <c r="M60" s="56"/>
      <c r="N60" s="56"/>
      <c r="O60" s="56"/>
      <c r="P60" s="56"/>
      <c r="Q60" s="56"/>
      <c r="R60" s="56"/>
      <c r="S60" s="56"/>
    </row>
    <row r="61" spans="2:20" ht="15" customHeight="1" x14ac:dyDescent="0.25">
      <c r="B61" s="1" t="s">
        <v>21</v>
      </c>
      <c r="C61" s="10" t="s">
        <v>127</v>
      </c>
      <c r="D61" s="10" t="s">
        <v>62</v>
      </c>
      <c r="E61" s="10" t="s">
        <v>128</v>
      </c>
      <c r="F61" s="10" t="s">
        <v>86</v>
      </c>
      <c r="G61" s="10">
        <v>0</v>
      </c>
      <c r="H61" s="10">
        <v>6500</v>
      </c>
      <c r="I61" s="26">
        <f t="shared" ref="I61:I66" si="4">G61*H61/1000</f>
        <v>0</v>
      </c>
      <c r="J61" s="23" t="s">
        <v>26</v>
      </c>
      <c r="K61" s="23">
        <v>1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</row>
    <row r="62" spans="2:20" ht="15" customHeight="1" x14ac:dyDescent="0.25">
      <c r="B62" s="1" t="s">
        <v>21</v>
      </c>
      <c r="C62" s="10" t="s">
        <v>129</v>
      </c>
      <c r="D62" s="10" t="s">
        <v>62</v>
      </c>
      <c r="E62" s="10" t="s">
        <v>130</v>
      </c>
      <c r="F62" s="10" t="s">
        <v>86</v>
      </c>
      <c r="G62" s="10">
        <v>0</v>
      </c>
      <c r="H62" s="10">
        <v>6500</v>
      </c>
      <c r="I62" s="26">
        <f t="shared" si="4"/>
        <v>0</v>
      </c>
      <c r="J62" s="23" t="s">
        <v>26</v>
      </c>
      <c r="K62" s="23">
        <v>1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</row>
    <row r="63" spans="2:20" ht="22.5" customHeight="1" x14ac:dyDescent="0.25">
      <c r="B63" s="1" t="s">
        <v>21</v>
      </c>
      <c r="C63" s="10" t="s">
        <v>131</v>
      </c>
      <c r="D63" s="10" t="s">
        <v>132</v>
      </c>
      <c r="E63" s="10" t="s">
        <v>133</v>
      </c>
      <c r="F63" s="10" t="s">
        <v>86</v>
      </c>
      <c r="G63" s="10">
        <v>20</v>
      </c>
      <c r="H63" s="10">
        <v>9000</v>
      </c>
      <c r="I63" s="26">
        <f t="shared" si="4"/>
        <v>180</v>
      </c>
      <c r="J63" s="23" t="s">
        <v>49</v>
      </c>
      <c r="K63" s="23">
        <v>1</v>
      </c>
      <c r="L63" s="26">
        <v>20</v>
      </c>
      <c r="M63" s="26">
        <v>180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</row>
    <row r="64" spans="2:20" ht="22.5" customHeight="1" x14ac:dyDescent="0.25">
      <c r="B64" s="1" t="s">
        <v>21</v>
      </c>
      <c r="C64" s="10" t="s">
        <v>134</v>
      </c>
      <c r="D64" s="10" t="s">
        <v>135</v>
      </c>
      <c r="E64" s="10" t="s">
        <v>136</v>
      </c>
      <c r="F64" s="10" t="s">
        <v>86</v>
      </c>
      <c r="G64" s="10">
        <v>126.3</v>
      </c>
      <c r="H64" s="10">
        <v>5500</v>
      </c>
      <c r="I64" s="26">
        <f t="shared" si="4"/>
        <v>694.65</v>
      </c>
      <c r="J64" s="23" t="s">
        <v>49</v>
      </c>
      <c r="K64" s="23">
        <v>1</v>
      </c>
      <c r="L64" s="26">
        <v>126.3</v>
      </c>
      <c r="M64" s="26">
        <v>694.65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</row>
    <row r="65" spans="2:19" ht="22.5" customHeight="1" x14ac:dyDescent="0.25">
      <c r="B65" s="1" t="s">
        <v>21</v>
      </c>
      <c r="C65" s="10" t="s">
        <v>137</v>
      </c>
      <c r="D65" s="10" t="s">
        <v>138</v>
      </c>
      <c r="E65" s="10" t="s">
        <v>139</v>
      </c>
      <c r="F65" s="10" t="s">
        <v>25</v>
      </c>
      <c r="G65" s="10">
        <v>176</v>
      </c>
      <c r="H65" s="10">
        <v>240</v>
      </c>
      <c r="I65" s="26">
        <f t="shared" si="4"/>
        <v>42.24</v>
      </c>
      <c r="J65" s="23" t="s">
        <v>49</v>
      </c>
      <c r="K65" s="23">
        <v>1</v>
      </c>
      <c r="L65" s="26">
        <v>0</v>
      </c>
      <c r="M65" s="26">
        <v>0</v>
      </c>
      <c r="N65" s="26">
        <v>176</v>
      </c>
      <c r="O65" s="26">
        <v>42.24</v>
      </c>
      <c r="P65" s="26">
        <v>0</v>
      </c>
      <c r="Q65" s="26">
        <v>0</v>
      </c>
      <c r="R65" s="26">
        <v>0</v>
      </c>
      <c r="S65" s="26">
        <v>0</v>
      </c>
    </row>
    <row r="66" spans="2:19" ht="22.5" customHeight="1" thickBot="1" x14ac:dyDescent="0.3">
      <c r="B66" s="1" t="s">
        <v>21</v>
      </c>
      <c r="C66" s="10" t="s">
        <v>140</v>
      </c>
      <c r="D66" s="10" t="s">
        <v>138</v>
      </c>
      <c r="E66" s="10" t="s">
        <v>141</v>
      </c>
      <c r="F66" s="10" t="s">
        <v>25</v>
      </c>
      <c r="G66" s="10">
        <v>127</v>
      </c>
      <c r="H66" s="10">
        <v>600</v>
      </c>
      <c r="I66" s="26">
        <f t="shared" si="4"/>
        <v>76.2</v>
      </c>
      <c r="J66" s="23" t="s">
        <v>49</v>
      </c>
      <c r="K66" s="23">
        <v>1</v>
      </c>
      <c r="L66" s="26">
        <v>0</v>
      </c>
      <c r="M66" s="26">
        <v>0</v>
      </c>
      <c r="N66" s="26">
        <v>127</v>
      </c>
      <c r="O66" s="26">
        <v>76.2</v>
      </c>
      <c r="P66" s="26">
        <v>0</v>
      </c>
      <c r="Q66" s="26">
        <v>0</v>
      </c>
      <c r="R66" s="26">
        <v>0</v>
      </c>
      <c r="S66" s="26">
        <v>0</v>
      </c>
    </row>
    <row r="67" spans="2:19" ht="16.5" customHeight="1" thickTop="1" thickBot="1" x14ac:dyDescent="0.35">
      <c r="C67" s="103"/>
      <c r="D67" s="103"/>
      <c r="E67" s="15"/>
      <c r="F67" s="15"/>
      <c r="G67" s="15"/>
      <c r="H67" s="53"/>
      <c r="I67" s="53">
        <f>SUM(I61:I66)</f>
        <v>993.09</v>
      </c>
      <c r="J67" s="65"/>
      <c r="K67" s="65"/>
      <c r="L67" s="55"/>
      <c r="M67" s="53">
        <f>SUM(M61:M66)</f>
        <v>874.65</v>
      </c>
      <c r="N67" s="55"/>
      <c r="O67" s="53">
        <f>SUM(O61:O66)</f>
        <v>118.44</v>
      </c>
      <c r="P67" s="55"/>
      <c r="Q67" s="53">
        <v>0</v>
      </c>
      <c r="R67" s="55"/>
      <c r="S67" s="53">
        <v>0</v>
      </c>
    </row>
    <row r="68" spans="2:19" ht="15.75" customHeight="1" thickTop="1" x14ac:dyDescent="0.25">
      <c r="C68" s="19"/>
      <c r="D68" s="20" t="s">
        <v>142</v>
      </c>
      <c r="E68" s="20"/>
      <c r="F68" s="20"/>
      <c r="G68" s="20"/>
      <c r="H68" s="20"/>
      <c r="I68" s="56"/>
      <c r="J68" s="68"/>
      <c r="K68" s="68"/>
      <c r="L68" s="56"/>
      <c r="M68" s="56"/>
      <c r="N68" s="56"/>
      <c r="O68" s="56"/>
      <c r="P68" s="56"/>
      <c r="Q68" s="56"/>
      <c r="R68" s="56"/>
      <c r="S68" s="56"/>
    </row>
    <row r="69" spans="2:19" ht="15" customHeight="1" x14ac:dyDescent="0.25">
      <c r="B69" s="1" t="s">
        <v>21</v>
      </c>
      <c r="C69" s="10" t="s">
        <v>143</v>
      </c>
      <c r="D69" s="10" t="s">
        <v>62</v>
      </c>
      <c r="E69" s="10" t="s">
        <v>144</v>
      </c>
      <c r="F69" s="10" t="s">
        <v>86</v>
      </c>
      <c r="G69" s="10">
        <v>14.4</v>
      </c>
      <c r="H69" s="10">
        <v>6500</v>
      </c>
      <c r="I69" s="26">
        <f t="shared" ref="I69:I75" si="5">G69*H69/1000</f>
        <v>93.6</v>
      </c>
      <c r="J69" s="23" t="s">
        <v>26</v>
      </c>
      <c r="K69" s="23">
        <v>1</v>
      </c>
      <c r="L69" s="26">
        <v>14.4</v>
      </c>
      <c r="M69" s="26">
        <v>93.6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</row>
    <row r="70" spans="2:19" ht="15" customHeight="1" x14ac:dyDescent="0.25">
      <c r="B70" s="1" t="s">
        <v>21</v>
      </c>
      <c r="C70" s="10" t="s">
        <v>145</v>
      </c>
      <c r="D70" s="10" t="s">
        <v>62</v>
      </c>
      <c r="E70" s="10" t="s">
        <v>146</v>
      </c>
      <c r="F70" s="10" t="s">
        <v>25</v>
      </c>
      <c r="G70" s="10">
        <v>22319.8</v>
      </c>
      <c r="H70" s="10">
        <v>1079.4000000000001</v>
      </c>
      <c r="I70" s="23">
        <f t="shared" si="5"/>
        <v>24091.992120000003</v>
      </c>
      <c r="J70" s="23" t="s">
        <v>26</v>
      </c>
      <c r="K70" s="23">
        <v>1</v>
      </c>
      <c r="L70" s="26">
        <f>G70-N70</f>
        <v>14793.8</v>
      </c>
      <c r="M70" s="67">
        <f>H70*L70/1000</f>
        <v>15968.427720000002</v>
      </c>
      <c r="N70" s="26">
        <v>7526</v>
      </c>
      <c r="O70" s="67">
        <v>8123.5644000000002</v>
      </c>
      <c r="P70" s="26">
        <v>0</v>
      </c>
      <c r="Q70" s="26">
        <v>0</v>
      </c>
      <c r="R70" s="26">
        <v>0</v>
      </c>
      <c r="S70" s="26">
        <v>0</v>
      </c>
    </row>
    <row r="71" spans="2:19" ht="15" customHeight="1" x14ac:dyDescent="0.25">
      <c r="B71" s="1" t="s">
        <v>21</v>
      </c>
      <c r="C71" s="10" t="s">
        <v>147</v>
      </c>
      <c r="D71" s="10" t="s">
        <v>62</v>
      </c>
      <c r="E71" s="10" t="s">
        <v>148</v>
      </c>
      <c r="F71" s="10" t="s">
        <v>25</v>
      </c>
      <c r="G71" s="10">
        <v>300</v>
      </c>
      <c r="H71" s="10">
        <v>1528.8</v>
      </c>
      <c r="I71" s="26">
        <f t="shared" si="5"/>
        <v>458.64</v>
      </c>
      <c r="J71" s="23" t="s">
        <v>26</v>
      </c>
      <c r="K71" s="23">
        <v>1</v>
      </c>
      <c r="L71" s="26">
        <v>300</v>
      </c>
      <c r="M71" s="26">
        <f>H71*L71/1000</f>
        <v>458.64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</row>
    <row r="72" spans="2:19" ht="15" customHeight="1" x14ac:dyDescent="0.25">
      <c r="B72" s="1" t="s">
        <v>21</v>
      </c>
      <c r="C72" s="10" t="s">
        <v>149</v>
      </c>
      <c r="D72" s="10" t="s">
        <v>62</v>
      </c>
      <c r="E72" s="10" t="s">
        <v>150</v>
      </c>
      <c r="F72" s="10" t="s">
        <v>25</v>
      </c>
      <c r="G72" s="10">
        <v>731</v>
      </c>
      <c r="H72" s="10">
        <v>414.4</v>
      </c>
      <c r="I72" s="26">
        <f t="shared" si="5"/>
        <v>302.92639999999994</v>
      </c>
      <c r="J72" s="23" t="s">
        <v>26</v>
      </c>
      <c r="K72" s="23">
        <v>1</v>
      </c>
      <c r="L72" s="26">
        <v>731</v>
      </c>
      <c r="M72" s="26">
        <v>302.92639999999994</v>
      </c>
      <c r="N72" s="26"/>
      <c r="O72" s="26"/>
      <c r="P72" s="26">
        <v>0</v>
      </c>
      <c r="Q72" s="26">
        <v>0</v>
      </c>
      <c r="R72" s="26">
        <v>0</v>
      </c>
      <c r="S72" s="26">
        <v>0</v>
      </c>
    </row>
    <row r="73" spans="2:19" ht="15" customHeight="1" x14ac:dyDescent="0.25">
      <c r="B73" s="1" t="s">
        <v>21</v>
      </c>
      <c r="C73" s="10" t="s">
        <v>151</v>
      </c>
      <c r="D73" s="10" t="s">
        <v>62</v>
      </c>
      <c r="E73" s="10" t="s">
        <v>152</v>
      </c>
      <c r="F73" s="10" t="s">
        <v>25</v>
      </c>
      <c r="G73" s="10">
        <v>3824</v>
      </c>
      <c r="H73" s="10">
        <v>700</v>
      </c>
      <c r="I73" s="26">
        <f t="shared" si="5"/>
        <v>2676.8</v>
      </c>
      <c r="J73" s="23" t="s">
        <v>26</v>
      </c>
      <c r="K73" s="23">
        <v>1</v>
      </c>
      <c r="L73" s="26">
        <f>G73-N73</f>
        <v>2424</v>
      </c>
      <c r="M73" s="26">
        <f>H73*L73/1000</f>
        <v>1696.8</v>
      </c>
      <c r="N73" s="26">
        <v>1400</v>
      </c>
      <c r="O73" s="26">
        <v>980</v>
      </c>
      <c r="P73" s="26">
        <v>0</v>
      </c>
      <c r="Q73" s="26">
        <v>0</v>
      </c>
      <c r="R73" s="26">
        <v>0</v>
      </c>
      <c r="S73" s="26">
        <v>0</v>
      </c>
    </row>
    <row r="74" spans="2:19" ht="15" customHeight="1" x14ac:dyDescent="0.25">
      <c r="B74" s="1" t="s">
        <v>21</v>
      </c>
      <c r="C74" s="10" t="s">
        <v>153</v>
      </c>
      <c r="D74" s="10" t="s">
        <v>62</v>
      </c>
      <c r="E74" s="10" t="s">
        <v>154</v>
      </c>
      <c r="F74" s="10" t="s">
        <v>25</v>
      </c>
      <c r="G74" s="10">
        <v>5945</v>
      </c>
      <c r="H74" s="10">
        <v>350</v>
      </c>
      <c r="I74" s="26">
        <f t="shared" si="5"/>
        <v>2080.75</v>
      </c>
      <c r="J74" s="23" t="s">
        <v>26</v>
      </c>
      <c r="K74" s="23">
        <v>1</v>
      </c>
      <c r="L74" s="26">
        <v>5945</v>
      </c>
      <c r="M74" s="26">
        <v>2080.75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</row>
    <row r="75" spans="2:19" ht="15" customHeight="1" thickBot="1" x14ac:dyDescent="0.3">
      <c r="B75" s="1" t="s">
        <v>21</v>
      </c>
      <c r="C75" s="10" t="s">
        <v>155</v>
      </c>
      <c r="D75" s="10" t="s">
        <v>62</v>
      </c>
      <c r="E75" s="10" t="s">
        <v>156</v>
      </c>
      <c r="F75" s="10" t="s">
        <v>25</v>
      </c>
      <c r="G75" s="10">
        <v>0</v>
      </c>
      <c r="H75" s="10">
        <v>222.6</v>
      </c>
      <c r="I75" s="69">
        <f t="shared" si="5"/>
        <v>0</v>
      </c>
      <c r="J75" s="23" t="s">
        <v>26</v>
      </c>
      <c r="K75" s="23">
        <v>1</v>
      </c>
      <c r="L75" s="26"/>
      <c r="M75" s="26"/>
      <c r="N75" s="26"/>
      <c r="O75" s="26"/>
      <c r="P75" s="26">
        <v>0</v>
      </c>
      <c r="Q75" s="26">
        <v>0</v>
      </c>
      <c r="R75" s="26">
        <v>0</v>
      </c>
      <c r="S75" s="26">
        <v>0</v>
      </c>
    </row>
    <row r="76" spans="2:19" ht="15.75" customHeight="1" thickTop="1" thickBot="1" x14ac:dyDescent="0.35">
      <c r="C76" s="103"/>
      <c r="D76" s="103"/>
      <c r="E76" s="15"/>
      <c r="F76" s="15"/>
      <c r="G76" s="15"/>
      <c r="H76" s="53"/>
      <c r="I76" s="53">
        <f>SUM(I69:I75)</f>
        <v>29704.70852</v>
      </c>
      <c r="J76" s="65"/>
      <c r="K76" s="65"/>
      <c r="L76" s="55"/>
      <c r="M76" s="53">
        <f>SUM(M69:M75)</f>
        <v>20601.144120000001</v>
      </c>
      <c r="N76" s="55"/>
      <c r="O76" s="53">
        <f>SUM(O69:O75)</f>
        <v>9103.5643999999993</v>
      </c>
      <c r="P76" s="55"/>
      <c r="Q76" s="53">
        <v>0</v>
      </c>
      <c r="R76" s="55"/>
      <c r="S76" s="53">
        <v>0</v>
      </c>
    </row>
    <row r="77" spans="2:19" ht="15.75" customHeight="1" thickTop="1" x14ac:dyDescent="0.25">
      <c r="C77" s="19"/>
      <c r="D77" s="20" t="s">
        <v>157</v>
      </c>
      <c r="E77" s="20"/>
      <c r="F77" s="20"/>
      <c r="G77" s="20"/>
      <c r="H77" s="20"/>
      <c r="I77" s="56"/>
      <c r="J77" s="68"/>
      <c r="K77" s="68"/>
      <c r="L77" s="56"/>
      <c r="M77" s="56"/>
      <c r="N77" s="56"/>
      <c r="O77" s="56"/>
      <c r="P77" s="56"/>
      <c r="Q77" s="56"/>
      <c r="R77" s="56"/>
      <c r="S77" s="56"/>
    </row>
    <row r="78" spans="2:19" ht="33" customHeight="1" x14ac:dyDescent="0.25">
      <c r="B78" s="1" t="s">
        <v>21</v>
      </c>
      <c r="C78" s="123" t="s">
        <v>158</v>
      </c>
      <c r="D78" s="10" t="s">
        <v>159</v>
      </c>
      <c r="E78" s="122" t="s">
        <v>2779</v>
      </c>
      <c r="F78" s="10" t="s">
        <v>53</v>
      </c>
      <c r="G78" s="10">
        <v>2</v>
      </c>
      <c r="H78" s="10">
        <v>98378.28</v>
      </c>
      <c r="I78" s="67">
        <f t="shared" ref="I78:I83" si="6">G78*H78/1000</f>
        <v>196.75656000000001</v>
      </c>
      <c r="J78" s="23" t="s">
        <v>26</v>
      </c>
      <c r="K78" s="23">
        <v>1</v>
      </c>
      <c r="L78" s="26">
        <v>0</v>
      </c>
      <c r="M78" s="26">
        <v>0</v>
      </c>
      <c r="N78" s="26">
        <v>2</v>
      </c>
      <c r="O78" s="67">
        <v>196.75656000000001</v>
      </c>
      <c r="P78" s="26">
        <v>0</v>
      </c>
      <c r="Q78" s="26">
        <v>0</v>
      </c>
      <c r="R78" s="26">
        <v>0</v>
      </c>
      <c r="S78" s="26">
        <v>0</v>
      </c>
    </row>
    <row r="79" spans="2:19" ht="24.75" customHeight="1" x14ac:dyDescent="0.25">
      <c r="B79" s="1" t="s">
        <v>21</v>
      </c>
      <c r="C79" s="10" t="s">
        <v>160</v>
      </c>
      <c r="D79" s="10" t="s">
        <v>159</v>
      </c>
      <c r="E79" s="10"/>
      <c r="F79" s="10" t="s">
        <v>53</v>
      </c>
      <c r="G79" s="10">
        <v>0</v>
      </c>
      <c r="H79" s="10">
        <v>98378.28</v>
      </c>
      <c r="I79" s="67">
        <f t="shared" si="6"/>
        <v>0</v>
      </c>
      <c r="J79" s="23"/>
      <c r="K79" s="23">
        <v>1</v>
      </c>
      <c r="L79" s="26">
        <v>0</v>
      </c>
      <c r="M79" s="26">
        <v>0</v>
      </c>
      <c r="N79" s="26">
        <v>0</v>
      </c>
      <c r="O79" s="67">
        <v>0</v>
      </c>
      <c r="P79" s="26">
        <v>0</v>
      </c>
      <c r="Q79" s="26">
        <v>0</v>
      </c>
      <c r="R79" s="26">
        <v>0</v>
      </c>
      <c r="S79" s="26">
        <v>0</v>
      </c>
    </row>
    <row r="80" spans="2:19" ht="24.75" customHeight="1" x14ac:dyDescent="0.25">
      <c r="B80" s="1" t="s">
        <v>21</v>
      </c>
      <c r="C80" s="123" t="s">
        <v>161</v>
      </c>
      <c r="D80" s="10" t="s">
        <v>159</v>
      </c>
      <c r="E80" s="122" t="s">
        <v>2776</v>
      </c>
      <c r="F80" s="10" t="s">
        <v>53</v>
      </c>
      <c r="G80" s="10">
        <v>45</v>
      </c>
      <c r="H80" s="10">
        <v>98378.28</v>
      </c>
      <c r="I80" s="67">
        <f t="shared" si="6"/>
        <v>4427.0225999999993</v>
      </c>
      <c r="J80" s="23" t="s">
        <v>26</v>
      </c>
      <c r="K80" s="23">
        <v>1</v>
      </c>
      <c r="L80" s="26">
        <v>0</v>
      </c>
      <c r="M80" s="26">
        <v>0</v>
      </c>
      <c r="N80" s="26">
        <v>45</v>
      </c>
      <c r="O80" s="67">
        <v>4427.0225999999993</v>
      </c>
      <c r="P80" s="26">
        <v>0</v>
      </c>
      <c r="Q80" s="26">
        <v>0</v>
      </c>
      <c r="R80" s="26">
        <v>0</v>
      </c>
      <c r="S80" s="26">
        <v>0</v>
      </c>
    </row>
    <row r="81" spans="2:19" ht="24.75" customHeight="1" x14ac:dyDescent="0.25">
      <c r="B81" s="1" t="s">
        <v>21</v>
      </c>
      <c r="C81" s="123" t="s">
        <v>162</v>
      </c>
      <c r="D81" s="10" t="s">
        <v>159</v>
      </c>
      <c r="E81" s="122" t="s">
        <v>2777</v>
      </c>
      <c r="F81" s="10" t="s">
        <v>53</v>
      </c>
      <c r="G81" s="10">
        <v>35</v>
      </c>
      <c r="H81" s="10">
        <v>98378.28</v>
      </c>
      <c r="I81" s="67">
        <f t="shared" si="6"/>
        <v>3443.2397999999998</v>
      </c>
      <c r="J81" s="23" t="s">
        <v>26</v>
      </c>
      <c r="K81" s="23">
        <v>1</v>
      </c>
      <c r="L81" s="26">
        <v>0</v>
      </c>
      <c r="M81" s="26">
        <v>0</v>
      </c>
      <c r="N81" s="26">
        <v>35</v>
      </c>
      <c r="O81" s="67">
        <v>3443.2397999999998</v>
      </c>
      <c r="P81" s="26">
        <v>0</v>
      </c>
      <c r="Q81" s="26">
        <v>0</v>
      </c>
      <c r="R81" s="26">
        <v>0</v>
      </c>
      <c r="S81" s="26">
        <v>0</v>
      </c>
    </row>
    <row r="82" spans="2:19" ht="24.75" customHeight="1" x14ac:dyDescent="0.25">
      <c r="B82" s="1" t="s">
        <v>21</v>
      </c>
      <c r="C82" s="123" t="s">
        <v>163</v>
      </c>
      <c r="D82" s="10" t="s">
        <v>159</v>
      </c>
      <c r="E82" s="122" t="s">
        <v>2778</v>
      </c>
      <c r="F82" s="10" t="s">
        <v>53</v>
      </c>
      <c r="G82" s="10">
        <v>268</v>
      </c>
      <c r="H82" s="10">
        <v>98378.28</v>
      </c>
      <c r="I82" s="23">
        <f t="shared" si="6"/>
        <v>26365.37904</v>
      </c>
      <c r="J82" s="23" t="s">
        <v>26</v>
      </c>
      <c r="K82" s="23">
        <v>1</v>
      </c>
      <c r="L82" s="26">
        <v>0</v>
      </c>
      <c r="M82" s="26">
        <v>0</v>
      </c>
      <c r="N82" s="26">
        <v>268</v>
      </c>
      <c r="O82" s="67">
        <v>26365.37904</v>
      </c>
      <c r="P82" s="26">
        <v>0</v>
      </c>
      <c r="Q82" s="26">
        <v>0</v>
      </c>
      <c r="R82" s="26">
        <v>0</v>
      </c>
      <c r="S82" s="26">
        <v>0</v>
      </c>
    </row>
    <row r="83" spans="2:19" ht="24.75" customHeight="1" thickBot="1" x14ac:dyDescent="0.3">
      <c r="B83" s="1" t="s">
        <v>21</v>
      </c>
      <c r="C83" s="123" t="s">
        <v>164</v>
      </c>
      <c r="D83" s="10" t="s">
        <v>159</v>
      </c>
      <c r="E83" s="122" t="s">
        <v>2778</v>
      </c>
      <c r="F83" s="10" t="s">
        <v>53</v>
      </c>
      <c r="G83" s="10">
        <v>28</v>
      </c>
      <c r="H83" s="10">
        <v>98378.28</v>
      </c>
      <c r="I83" s="67">
        <f t="shared" si="6"/>
        <v>2754.59184</v>
      </c>
      <c r="J83" s="23" t="s">
        <v>26</v>
      </c>
      <c r="K83" s="23">
        <v>1</v>
      </c>
      <c r="L83" s="26">
        <v>0</v>
      </c>
      <c r="M83" s="26">
        <v>0</v>
      </c>
      <c r="N83" s="26">
        <v>28</v>
      </c>
      <c r="O83" s="67">
        <v>2754.59184</v>
      </c>
      <c r="P83" s="26">
        <v>0</v>
      </c>
      <c r="Q83" s="26">
        <v>0</v>
      </c>
      <c r="R83" s="26">
        <v>0</v>
      </c>
      <c r="S83" s="26">
        <v>0</v>
      </c>
    </row>
    <row r="84" spans="2:19" ht="16.5" customHeight="1" thickTop="1" thickBot="1" x14ac:dyDescent="0.35">
      <c r="C84" s="103"/>
      <c r="D84" s="103"/>
      <c r="E84" s="15"/>
      <c r="F84" s="15"/>
      <c r="G84" s="15"/>
      <c r="H84" s="15"/>
      <c r="I84" s="53">
        <f>SUM(I78:I83)</f>
        <v>37186.989840000002</v>
      </c>
      <c r="J84" s="65"/>
      <c r="K84" s="65"/>
      <c r="L84" s="55"/>
      <c r="M84" s="53">
        <v>0</v>
      </c>
      <c r="N84" s="55"/>
      <c r="O84" s="53">
        <f>SUM(O78:O83)</f>
        <v>37186.989840000002</v>
      </c>
      <c r="P84" s="55"/>
      <c r="Q84" s="53">
        <v>0</v>
      </c>
      <c r="R84" s="55"/>
      <c r="S84" s="53">
        <v>0</v>
      </c>
    </row>
    <row r="85" spans="2:19" ht="15.75" customHeight="1" thickTop="1" x14ac:dyDescent="0.25">
      <c r="C85" s="19"/>
      <c r="D85" s="20" t="s">
        <v>165</v>
      </c>
      <c r="E85" s="20"/>
      <c r="F85" s="20"/>
      <c r="G85" s="20"/>
      <c r="H85" s="20"/>
      <c r="I85" s="56"/>
      <c r="J85" s="68"/>
      <c r="K85" s="68"/>
      <c r="L85" s="56"/>
      <c r="M85" s="56"/>
      <c r="N85" s="56"/>
      <c r="O85" s="56"/>
      <c r="P85" s="56"/>
      <c r="Q85" s="56"/>
      <c r="R85" s="56"/>
      <c r="S85" s="56"/>
    </row>
    <row r="86" spans="2:19" ht="24.75" customHeight="1" x14ac:dyDescent="0.25">
      <c r="B86" s="1" t="s">
        <v>21</v>
      </c>
      <c r="C86" s="10" t="s">
        <v>166</v>
      </c>
      <c r="D86" s="10" t="s">
        <v>167</v>
      </c>
      <c r="E86" s="10" t="s">
        <v>168</v>
      </c>
      <c r="F86" s="10" t="s">
        <v>53</v>
      </c>
      <c r="G86" s="10">
        <v>558</v>
      </c>
      <c r="H86" s="10">
        <v>6960</v>
      </c>
      <c r="I86" s="26">
        <f t="shared" ref="I86:I93" si="7">G86*H86/1000</f>
        <v>3883.68</v>
      </c>
      <c r="J86" s="23" t="s">
        <v>26</v>
      </c>
      <c r="K86" s="23">
        <v>1</v>
      </c>
      <c r="L86" s="26">
        <v>558</v>
      </c>
      <c r="M86" s="26">
        <v>3883.68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</row>
    <row r="87" spans="2:19" ht="24.75" customHeight="1" x14ac:dyDescent="0.25">
      <c r="B87" s="1" t="s">
        <v>21</v>
      </c>
      <c r="C87" s="10" t="s">
        <v>169</v>
      </c>
      <c r="D87" s="10" t="s">
        <v>167</v>
      </c>
      <c r="E87" s="10" t="s">
        <v>170</v>
      </c>
      <c r="F87" s="10" t="s">
        <v>53</v>
      </c>
      <c r="G87" s="10">
        <v>82</v>
      </c>
      <c r="H87" s="10">
        <v>3000</v>
      </c>
      <c r="I87" s="26">
        <f t="shared" si="7"/>
        <v>246</v>
      </c>
      <c r="J87" s="23" t="s">
        <v>26</v>
      </c>
      <c r="K87" s="23">
        <v>1</v>
      </c>
      <c r="L87" s="26">
        <v>82</v>
      </c>
      <c r="M87" s="26">
        <v>246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</row>
    <row r="88" spans="2:19" ht="24.75" customHeight="1" x14ac:dyDescent="0.25">
      <c r="B88" s="1" t="s">
        <v>21</v>
      </c>
      <c r="C88" s="10" t="s">
        <v>171</v>
      </c>
      <c r="D88" s="10" t="s">
        <v>167</v>
      </c>
      <c r="E88" s="10" t="s">
        <v>172</v>
      </c>
      <c r="F88" s="10" t="s">
        <v>53</v>
      </c>
      <c r="G88" s="10">
        <v>15</v>
      </c>
      <c r="H88" s="10">
        <v>165600</v>
      </c>
      <c r="I88" s="26">
        <f t="shared" si="7"/>
        <v>2484</v>
      </c>
      <c r="J88" s="23" t="s">
        <v>26</v>
      </c>
      <c r="K88" s="23">
        <v>1</v>
      </c>
      <c r="L88" s="26">
        <v>0</v>
      </c>
      <c r="M88" s="26">
        <v>0</v>
      </c>
      <c r="N88" s="26">
        <v>15</v>
      </c>
      <c r="O88" s="26">
        <f>H88*N88/1000</f>
        <v>2484</v>
      </c>
      <c r="P88" s="26">
        <v>0</v>
      </c>
      <c r="Q88" s="26">
        <v>0</v>
      </c>
      <c r="R88" s="26">
        <v>0</v>
      </c>
      <c r="S88" s="26">
        <v>0</v>
      </c>
    </row>
    <row r="89" spans="2:19" ht="24.75" customHeight="1" x14ac:dyDescent="0.25">
      <c r="B89" s="1" t="s">
        <v>21</v>
      </c>
      <c r="C89" s="10" t="s">
        <v>173</v>
      </c>
      <c r="D89" s="10" t="s">
        <v>167</v>
      </c>
      <c r="E89" s="10" t="s">
        <v>174</v>
      </c>
      <c r="F89" s="10" t="s">
        <v>53</v>
      </c>
      <c r="G89" s="10">
        <v>98</v>
      </c>
      <c r="H89" s="10">
        <v>62400</v>
      </c>
      <c r="I89" s="26">
        <f t="shared" si="7"/>
        <v>6115.2</v>
      </c>
      <c r="J89" s="23" t="s">
        <v>26</v>
      </c>
      <c r="K89" s="23">
        <v>1</v>
      </c>
      <c r="L89" s="26">
        <v>0</v>
      </c>
      <c r="M89" s="26">
        <v>0</v>
      </c>
      <c r="N89" s="26">
        <v>98</v>
      </c>
      <c r="O89" s="26">
        <v>6115.2</v>
      </c>
      <c r="P89" s="26">
        <v>0</v>
      </c>
      <c r="Q89" s="26">
        <v>0</v>
      </c>
      <c r="R89" s="26">
        <v>0</v>
      </c>
      <c r="S89" s="26">
        <v>0</v>
      </c>
    </row>
    <row r="90" spans="2:19" ht="24.75" customHeight="1" x14ac:dyDescent="0.25">
      <c r="B90" s="1" t="s">
        <v>21</v>
      </c>
      <c r="C90" s="10" t="s">
        <v>175</v>
      </c>
      <c r="D90" s="10" t="s">
        <v>167</v>
      </c>
      <c r="E90" s="10" t="s">
        <v>176</v>
      </c>
      <c r="F90" s="10" t="s">
        <v>53</v>
      </c>
      <c r="G90" s="10">
        <v>117</v>
      </c>
      <c r="H90" s="10">
        <v>6960</v>
      </c>
      <c r="I90" s="26">
        <f t="shared" si="7"/>
        <v>814.32</v>
      </c>
      <c r="J90" s="23" t="s">
        <v>26</v>
      </c>
      <c r="K90" s="23">
        <v>1</v>
      </c>
      <c r="L90" s="26">
        <v>0</v>
      </c>
      <c r="M90" s="26">
        <v>0</v>
      </c>
      <c r="N90" s="26">
        <v>117</v>
      </c>
      <c r="O90" s="26">
        <v>814.32</v>
      </c>
      <c r="P90" s="26">
        <v>0</v>
      </c>
      <c r="Q90" s="26">
        <v>0</v>
      </c>
      <c r="R90" s="26">
        <v>0</v>
      </c>
      <c r="S90" s="26">
        <v>0</v>
      </c>
    </row>
    <row r="91" spans="2:19" ht="24.75" customHeight="1" x14ac:dyDescent="0.25">
      <c r="B91" s="1" t="s">
        <v>21</v>
      </c>
      <c r="C91" s="10" t="s">
        <v>177</v>
      </c>
      <c r="D91" s="10" t="s">
        <v>167</v>
      </c>
      <c r="E91" s="10" t="s">
        <v>178</v>
      </c>
      <c r="F91" s="10" t="s">
        <v>53</v>
      </c>
      <c r="G91" s="10">
        <v>105</v>
      </c>
      <c r="H91" s="10">
        <v>15537.2</v>
      </c>
      <c r="I91" s="26">
        <f t="shared" si="7"/>
        <v>1631.4059999999999</v>
      </c>
      <c r="J91" s="23" t="s">
        <v>26</v>
      </c>
      <c r="K91" s="23">
        <v>1</v>
      </c>
      <c r="L91" s="26">
        <f>G91-N91</f>
        <v>84</v>
      </c>
      <c r="M91" s="26">
        <f>H91*L91/1000</f>
        <v>1305.1248000000001</v>
      </c>
      <c r="N91" s="26">
        <v>21</v>
      </c>
      <c r="O91" s="26">
        <v>326.28120000000001</v>
      </c>
      <c r="P91" s="26">
        <v>0</v>
      </c>
      <c r="Q91" s="26">
        <v>0</v>
      </c>
      <c r="R91" s="26">
        <v>0</v>
      </c>
      <c r="S91" s="26">
        <v>0</v>
      </c>
    </row>
    <row r="92" spans="2:19" ht="22.5" customHeight="1" x14ac:dyDescent="0.25">
      <c r="B92" s="1" t="s">
        <v>21</v>
      </c>
      <c r="C92" s="10" t="s">
        <v>179</v>
      </c>
      <c r="D92" s="10" t="s">
        <v>180</v>
      </c>
      <c r="E92" s="10" t="s">
        <v>181</v>
      </c>
      <c r="F92" s="10" t="s">
        <v>53</v>
      </c>
      <c r="G92" s="10">
        <v>10</v>
      </c>
      <c r="H92" s="10">
        <v>7800</v>
      </c>
      <c r="I92" s="26">
        <f t="shared" si="7"/>
        <v>78</v>
      </c>
      <c r="J92" s="23" t="s">
        <v>49</v>
      </c>
      <c r="K92" s="23">
        <v>2</v>
      </c>
      <c r="L92" s="26">
        <v>10</v>
      </c>
      <c r="M92" s="26">
        <v>78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</row>
    <row r="93" spans="2:19" ht="22.5" customHeight="1" thickBot="1" x14ac:dyDescent="0.3">
      <c r="B93" s="1" t="s">
        <v>21</v>
      </c>
      <c r="C93" s="10" t="s">
        <v>182</v>
      </c>
      <c r="D93" s="10" t="s">
        <v>183</v>
      </c>
      <c r="E93" s="10" t="s">
        <v>184</v>
      </c>
      <c r="F93" s="10" t="s">
        <v>53</v>
      </c>
      <c r="G93" s="10">
        <v>39</v>
      </c>
      <c r="H93" s="10">
        <v>10920</v>
      </c>
      <c r="I93" s="26">
        <f t="shared" si="7"/>
        <v>425.88</v>
      </c>
      <c r="J93" s="23" t="s">
        <v>49</v>
      </c>
      <c r="K93" s="23">
        <v>2</v>
      </c>
      <c r="L93" s="26">
        <v>39</v>
      </c>
      <c r="M93" s="26">
        <v>425.88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</row>
    <row r="94" spans="2:19" ht="16.5" customHeight="1" thickTop="1" thickBot="1" x14ac:dyDescent="0.35">
      <c r="C94" s="103"/>
      <c r="D94" s="103"/>
      <c r="E94" s="15"/>
      <c r="F94" s="15"/>
      <c r="G94" s="15"/>
      <c r="H94" s="18"/>
      <c r="I94" s="53">
        <f>SUM(I86:I93)</f>
        <v>15678.485999999999</v>
      </c>
      <c r="J94" s="65"/>
      <c r="K94" s="65"/>
      <c r="L94" s="55"/>
      <c r="M94" s="53">
        <f>SUM(M86:M93)</f>
        <v>5938.6848</v>
      </c>
      <c r="N94" s="55"/>
      <c r="O94" s="53">
        <f>SUM(O86:O93)</f>
        <v>9739.8011999999999</v>
      </c>
      <c r="P94" s="55"/>
      <c r="Q94" s="53">
        <v>0</v>
      </c>
      <c r="R94" s="55"/>
      <c r="S94" s="53">
        <v>0</v>
      </c>
    </row>
    <row r="95" spans="2:19" ht="15.75" customHeight="1" thickTop="1" x14ac:dyDescent="0.25">
      <c r="C95" s="19"/>
      <c r="D95" s="20" t="s">
        <v>185</v>
      </c>
      <c r="E95" s="20"/>
      <c r="F95" s="20"/>
      <c r="G95" s="20"/>
      <c r="H95" s="20"/>
      <c r="I95" s="56"/>
      <c r="J95" s="68"/>
      <c r="K95" s="68"/>
      <c r="L95" s="56"/>
      <c r="M95" s="56"/>
      <c r="N95" s="56"/>
      <c r="O95" s="56"/>
      <c r="P95" s="56"/>
      <c r="Q95" s="56"/>
      <c r="R95" s="56"/>
      <c r="S95" s="56"/>
    </row>
    <row r="96" spans="2:19" ht="15" customHeight="1" x14ac:dyDescent="0.25">
      <c r="B96" s="1" t="s">
        <v>21</v>
      </c>
      <c r="C96" s="10" t="s">
        <v>186</v>
      </c>
      <c r="D96" s="10" t="s">
        <v>187</v>
      </c>
      <c r="E96" s="10" t="s">
        <v>188</v>
      </c>
      <c r="F96" s="10" t="s">
        <v>53</v>
      </c>
      <c r="G96" s="10">
        <v>43</v>
      </c>
      <c r="H96" s="11">
        <v>97153</v>
      </c>
      <c r="I96" s="23">
        <f t="shared" ref="I96:I110" si="8">G96*H96/1000</f>
        <v>4177.5789999999997</v>
      </c>
      <c r="J96" s="23" t="s">
        <v>26</v>
      </c>
      <c r="K96" s="23">
        <v>1</v>
      </c>
      <c r="L96" s="26">
        <v>0</v>
      </c>
      <c r="M96" s="26">
        <v>0</v>
      </c>
      <c r="N96" s="26">
        <v>43</v>
      </c>
      <c r="O96" s="26">
        <f>H96*N96/1000</f>
        <v>4177.5789999999997</v>
      </c>
      <c r="P96" s="26">
        <v>0</v>
      </c>
      <c r="Q96" s="26">
        <v>0</v>
      </c>
      <c r="R96" s="26">
        <v>0</v>
      </c>
      <c r="S96" s="26">
        <v>0</v>
      </c>
    </row>
    <row r="97" spans="2:20" ht="15" customHeight="1" x14ac:dyDescent="0.25">
      <c r="B97" s="1" t="s">
        <v>21</v>
      </c>
      <c r="C97" s="10" t="s">
        <v>189</v>
      </c>
      <c r="D97" s="10" t="s">
        <v>187</v>
      </c>
      <c r="E97" s="10" t="s">
        <v>190</v>
      </c>
      <c r="F97" s="10" t="s">
        <v>53</v>
      </c>
      <c r="G97" s="10">
        <v>0</v>
      </c>
      <c r="H97" s="10">
        <v>3395</v>
      </c>
      <c r="I97" s="23">
        <f t="shared" si="8"/>
        <v>0</v>
      </c>
      <c r="J97" s="23" t="s">
        <v>26</v>
      </c>
      <c r="K97" s="23">
        <v>1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</row>
    <row r="98" spans="2:20" ht="15" customHeight="1" x14ac:dyDescent="0.25">
      <c r="B98" s="1" t="s">
        <v>21</v>
      </c>
      <c r="C98" s="10" t="s">
        <v>191</v>
      </c>
      <c r="D98" s="10" t="s">
        <v>187</v>
      </c>
      <c r="E98" s="10" t="s">
        <v>192</v>
      </c>
      <c r="F98" s="10" t="s">
        <v>53</v>
      </c>
      <c r="G98" s="10">
        <v>0</v>
      </c>
      <c r="H98" s="11">
        <v>3395</v>
      </c>
      <c r="I98" s="23">
        <f t="shared" si="8"/>
        <v>0</v>
      </c>
      <c r="J98" s="23" t="s">
        <v>26</v>
      </c>
      <c r="K98" s="23">
        <v>1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</row>
    <row r="99" spans="2:20" ht="15" customHeight="1" x14ac:dyDescent="0.25">
      <c r="B99" s="1" t="s">
        <v>21</v>
      </c>
      <c r="C99" s="10" t="s">
        <v>193</v>
      </c>
      <c r="D99" s="10" t="s">
        <v>187</v>
      </c>
      <c r="E99" s="10" t="s">
        <v>194</v>
      </c>
      <c r="F99" s="10" t="s">
        <v>53</v>
      </c>
      <c r="G99" s="10">
        <v>5892</v>
      </c>
      <c r="H99" s="11">
        <v>3395</v>
      </c>
      <c r="I99" s="23">
        <f t="shared" si="8"/>
        <v>20003.34</v>
      </c>
      <c r="J99" s="23" t="s">
        <v>26</v>
      </c>
      <c r="K99" s="23">
        <v>1</v>
      </c>
      <c r="L99" s="26">
        <f>G99-N99</f>
        <v>3889</v>
      </c>
      <c r="M99" s="26">
        <f>H99*L99/1000</f>
        <v>13203.155000000001</v>
      </c>
      <c r="N99" s="26">
        <v>2003</v>
      </c>
      <c r="O99" s="26">
        <v>6800.1850000000004</v>
      </c>
      <c r="P99" s="26">
        <v>0</v>
      </c>
      <c r="Q99" s="26">
        <v>0</v>
      </c>
      <c r="R99" s="26">
        <v>0</v>
      </c>
      <c r="S99" s="26">
        <v>0</v>
      </c>
    </row>
    <row r="100" spans="2:20" ht="15" customHeight="1" x14ac:dyDescent="0.25">
      <c r="B100" s="1" t="s">
        <v>21</v>
      </c>
      <c r="C100" s="10" t="s">
        <v>195</v>
      </c>
      <c r="D100" s="10" t="s">
        <v>187</v>
      </c>
      <c r="E100" s="10" t="s">
        <v>196</v>
      </c>
      <c r="F100" s="10" t="s">
        <v>53</v>
      </c>
      <c r="G100" s="10">
        <v>560</v>
      </c>
      <c r="H100" s="11">
        <v>1995</v>
      </c>
      <c r="I100" s="23">
        <f t="shared" si="8"/>
        <v>1117.2</v>
      </c>
      <c r="J100" s="23" t="s">
        <v>26</v>
      </c>
      <c r="K100" s="23">
        <v>1</v>
      </c>
      <c r="L100" s="26">
        <f>G100-N100</f>
        <v>412</v>
      </c>
      <c r="M100" s="26">
        <f>H100*L100/1000</f>
        <v>821.94</v>
      </c>
      <c r="N100" s="26">
        <v>148</v>
      </c>
      <c r="O100" s="26">
        <v>295.26</v>
      </c>
      <c r="P100" s="26">
        <v>0</v>
      </c>
      <c r="Q100" s="26">
        <v>0</v>
      </c>
      <c r="R100" s="26">
        <v>0</v>
      </c>
      <c r="S100" s="26">
        <v>0</v>
      </c>
    </row>
    <row r="101" spans="2:20" ht="15" customHeight="1" x14ac:dyDescent="0.25">
      <c r="B101" s="1" t="s">
        <v>21</v>
      </c>
      <c r="C101" s="10" t="s">
        <v>197</v>
      </c>
      <c r="D101" s="10" t="s">
        <v>187</v>
      </c>
      <c r="E101" s="10" t="s">
        <v>198</v>
      </c>
      <c r="F101" s="10" t="s">
        <v>53</v>
      </c>
      <c r="G101" s="10">
        <v>66</v>
      </c>
      <c r="H101" s="11">
        <v>5880</v>
      </c>
      <c r="I101" s="23">
        <f t="shared" si="8"/>
        <v>388.08</v>
      </c>
      <c r="J101" s="23" t="s">
        <v>26</v>
      </c>
      <c r="K101" s="23">
        <v>1</v>
      </c>
      <c r="L101" s="26">
        <v>0</v>
      </c>
      <c r="M101" s="26">
        <v>0</v>
      </c>
      <c r="N101" s="26">
        <v>66</v>
      </c>
      <c r="O101" s="26">
        <f>H101*N101/1000</f>
        <v>388.08</v>
      </c>
      <c r="P101" s="26">
        <v>0</v>
      </c>
      <c r="Q101" s="26">
        <v>0</v>
      </c>
      <c r="R101" s="26">
        <v>0</v>
      </c>
      <c r="S101" s="26">
        <v>0</v>
      </c>
    </row>
    <row r="102" spans="2:20" ht="15" customHeight="1" x14ac:dyDescent="0.25">
      <c r="B102" s="1" t="s">
        <v>21</v>
      </c>
      <c r="C102" s="10" t="s">
        <v>199</v>
      </c>
      <c r="D102" s="10" t="s">
        <v>187</v>
      </c>
      <c r="E102" s="10" t="s">
        <v>200</v>
      </c>
      <c r="F102" s="10" t="s">
        <v>53</v>
      </c>
      <c r="G102" s="10">
        <v>38</v>
      </c>
      <c r="H102" s="11">
        <v>679</v>
      </c>
      <c r="I102" s="23">
        <f t="shared" si="8"/>
        <v>25.802</v>
      </c>
      <c r="J102" s="23" t="s">
        <v>26</v>
      </c>
      <c r="K102" s="23">
        <v>1</v>
      </c>
      <c r="L102" s="26">
        <v>38</v>
      </c>
      <c r="M102" s="26">
        <f>H102*L102/1000</f>
        <v>25.802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</row>
    <row r="103" spans="2:20" ht="24.75" customHeight="1" x14ac:dyDescent="0.25">
      <c r="B103" s="1" t="s">
        <v>21</v>
      </c>
      <c r="C103" s="10" t="s">
        <v>201</v>
      </c>
      <c r="D103" s="10" t="s">
        <v>187</v>
      </c>
      <c r="E103" s="10" t="s">
        <v>202</v>
      </c>
      <c r="F103" s="10" t="s">
        <v>53</v>
      </c>
      <c r="G103" s="10">
        <v>583</v>
      </c>
      <c r="H103" s="11">
        <v>23548</v>
      </c>
      <c r="I103" s="23">
        <f t="shared" si="8"/>
        <v>13728.484</v>
      </c>
      <c r="J103" s="23" t="s">
        <v>26</v>
      </c>
      <c r="K103" s="23">
        <v>1</v>
      </c>
      <c r="L103" s="26">
        <v>0</v>
      </c>
      <c r="M103" s="26">
        <v>0</v>
      </c>
      <c r="N103" s="26">
        <v>583</v>
      </c>
      <c r="O103" s="67">
        <f>H103*N103/1000</f>
        <v>13728.484</v>
      </c>
      <c r="P103" s="26">
        <v>0</v>
      </c>
      <c r="Q103" s="26">
        <v>0</v>
      </c>
      <c r="R103" s="26">
        <v>0</v>
      </c>
      <c r="S103" s="26">
        <v>0</v>
      </c>
    </row>
    <row r="104" spans="2:20" ht="15" customHeight="1" x14ac:dyDescent="0.25">
      <c r="B104" s="1" t="s">
        <v>21</v>
      </c>
      <c r="C104" s="10" t="s">
        <v>203</v>
      </c>
      <c r="D104" s="10" t="s">
        <v>187</v>
      </c>
      <c r="E104" s="10" t="s">
        <v>204</v>
      </c>
      <c r="F104" s="10" t="s">
        <v>53</v>
      </c>
      <c r="G104" s="10">
        <v>2548</v>
      </c>
      <c r="H104" s="11">
        <v>287</v>
      </c>
      <c r="I104" s="23">
        <f t="shared" si="8"/>
        <v>731.27599999999995</v>
      </c>
      <c r="J104" s="23" t="s">
        <v>26</v>
      </c>
      <c r="K104" s="23">
        <v>1</v>
      </c>
      <c r="L104" s="26">
        <v>2548</v>
      </c>
      <c r="M104" s="26">
        <v>731.27599999999995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</row>
    <row r="105" spans="2:20" ht="15" customHeight="1" x14ac:dyDescent="0.25">
      <c r="B105" s="1" t="s">
        <v>21</v>
      </c>
      <c r="C105" s="10" t="s">
        <v>205</v>
      </c>
      <c r="D105" s="10" t="s">
        <v>187</v>
      </c>
      <c r="E105" s="10" t="s">
        <v>206</v>
      </c>
      <c r="F105" s="10" t="s">
        <v>53</v>
      </c>
      <c r="G105" s="10">
        <v>120</v>
      </c>
      <c r="H105" s="11">
        <v>6025.6</v>
      </c>
      <c r="I105" s="23">
        <f t="shared" si="8"/>
        <v>723.072</v>
      </c>
      <c r="J105" s="23" t="s">
        <v>26</v>
      </c>
      <c r="K105" s="23">
        <v>1</v>
      </c>
      <c r="L105" s="26">
        <v>120</v>
      </c>
      <c r="M105" s="26">
        <v>723.072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</row>
    <row r="106" spans="2:20" ht="15" customHeight="1" x14ac:dyDescent="0.25">
      <c r="B106" s="1" t="s">
        <v>21</v>
      </c>
      <c r="C106" s="10" t="s">
        <v>207</v>
      </c>
      <c r="D106" s="10" t="s">
        <v>187</v>
      </c>
      <c r="E106" s="10" t="s">
        <v>208</v>
      </c>
      <c r="F106" s="10" t="s">
        <v>53</v>
      </c>
      <c r="G106" s="10">
        <v>51</v>
      </c>
      <c r="H106" s="11">
        <v>7863.8</v>
      </c>
      <c r="I106" s="23">
        <f t="shared" si="8"/>
        <v>401.05379999999997</v>
      </c>
      <c r="J106" s="23" t="s">
        <v>26</v>
      </c>
      <c r="K106" s="23">
        <v>1</v>
      </c>
      <c r="L106" s="26">
        <v>51</v>
      </c>
      <c r="M106" s="26">
        <v>401.05379999999997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</row>
    <row r="107" spans="2:20" ht="15" customHeight="1" x14ac:dyDescent="0.25">
      <c r="B107" s="1" t="s">
        <v>21</v>
      </c>
      <c r="C107" s="10" t="s">
        <v>209</v>
      </c>
      <c r="D107" s="10" t="s">
        <v>187</v>
      </c>
      <c r="E107" s="10" t="s">
        <v>210</v>
      </c>
      <c r="F107" s="10" t="s">
        <v>53</v>
      </c>
      <c r="G107" s="10">
        <v>5576</v>
      </c>
      <c r="H107" s="11">
        <v>4200</v>
      </c>
      <c r="I107" s="23">
        <f t="shared" si="8"/>
        <v>23419.200000000001</v>
      </c>
      <c r="J107" s="23" t="s">
        <v>26</v>
      </c>
      <c r="K107" s="23">
        <v>1</v>
      </c>
      <c r="L107" s="26">
        <v>257</v>
      </c>
      <c r="M107" s="26">
        <v>1079.4000000000001</v>
      </c>
      <c r="N107" s="26">
        <f>G107-L107</f>
        <v>5319</v>
      </c>
      <c r="O107" s="26">
        <f>H107*N107/1000</f>
        <v>22339.8</v>
      </c>
      <c r="P107" s="26">
        <v>0</v>
      </c>
      <c r="Q107" s="26">
        <v>0</v>
      </c>
      <c r="R107" s="26">
        <v>0</v>
      </c>
      <c r="S107" s="26">
        <v>0</v>
      </c>
    </row>
    <row r="108" spans="2:20" ht="24.75" customHeight="1" x14ac:dyDescent="0.25">
      <c r="B108" s="1" t="s">
        <v>21</v>
      </c>
      <c r="C108" s="10" t="s">
        <v>211</v>
      </c>
      <c r="D108" s="10" t="s">
        <v>212</v>
      </c>
      <c r="E108" s="10" t="s">
        <v>213</v>
      </c>
      <c r="F108" s="10" t="s">
        <v>53</v>
      </c>
      <c r="G108" s="10">
        <v>162</v>
      </c>
      <c r="H108" s="11">
        <v>360000</v>
      </c>
      <c r="I108" s="23">
        <f t="shared" si="8"/>
        <v>58320</v>
      </c>
      <c r="J108" s="23" t="s">
        <v>26</v>
      </c>
      <c r="K108" s="23">
        <v>1</v>
      </c>
      <c r="L108" s="26">
        <v>0</v>
      </c>
      <c r="M108" s="26">
        <v>0</v>
      </c>
      <c r="N108" s="26">
        <v>162</v>
      </c>
      <c r="O108" s="26">
        <f>H108*N108/1000</f>
        <v>58320</v>
      </c>
      <c r="P108" s="26">
        <v>0</v>
      </c>
      <c r="Q108" s="26">
        <v>0</v>
      </c>
      <c r="R108" s="26">
        <v>0</v>
      </c>
      <c r="S108" s="26">
        <v>0</v>
      </c>
    </row>
    <row r="109" spans="2:20" ht="15" customHeight="1" x14ac:dyDescent="0.25">
      <c r="B109" s="1" t="s">
        <v>21</v>
      </c>
      <c r="C109" s="10" t="s">
        <v>214</v>
      </c>
      <c r="D109" s="10" t="s">
        <v>215</v>
      </c>
      <c r="E109" s="10" t="s">
        <v>216</v>
      </c>
      <c r="F109" s="10" t="s">
        <v>53</v>
      </c>
      <c r="G109" s="10">
        <v>100</v>
      </c>
      <c r="H109" s="11">
        <v>2429</v>
      </c>
      <c r="I109" s="23">
        <f t="shared" si="8"/>
        <v>242.9</v>
      </c>
      <c r="J109" s="23" t="s">
        <v>26</v>
      </c>
      <c r="K109" s="23">
        <v>1</v>
      </c>
      <c r="L109" s="26">
        <v>100</v>
      </c>
      <c r="M109" s="26">
        <v>242.9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</row>
    <row r="110" spans="2:20" ht="24.75" customHeight="1" thickBot="1" x14ac:dyDescent="0.3">
      <c r="B110" s="1" t="s">
        <v>21</v>
      </c>
      <c r="C110" s="10" t="s">
        <v>217</v>
      </c>
      <c r="D110" s="10" t="s">
        <v>215</v>
      </c>
      <c r="E110" s="10" t="s">
        <v>218</v>
      </c>
      <c r="F110" s="10" t="s">
        <v>53</v>
      </c>
      <c r="G110" s="10">
        <v>892</v>
      </c>
      <c r="H110" s="11">
        <v>8848</v>
      </c>
      <c r="I110" s="23">
        <f t="shared" si="8"/>
        <v>7892.4160000000002</v>
      </c>
      <c r="J110" s="23" t="s">
        <v>26</v>
      </c>
      <c r="K110" s="23">
        <v>2</v>
      </c>
      <c r="L110" s="26">
        <v>491</v>
      </c>
      <c r="M110" s="26">
        <v>4344.3680000000004</v>
      </c>
      <c r="N110" s="26">
        <f>G110-L110</f>
        <v>401</v>
      </c>
      <c r="O110" s="26">
        <f>H110*N110/1000</f>
        <v>3548.0479999999998</v>
      </c>
      <c r="P110" s="26">
        <v>0</v>
      </c>
      <c r="Q110" s="26">
        <v>0</v>
      </c>
      <c r="R110" s="26">
        <v>0</v>
      </c>
      <c r="S110" s="26">
        <v>0</v>
      </c>
      <c r="T110" s="1">
        <f>L110+N110</f>
        <v>892</v>
      </c>
    </row>
    <row r="111" spans="2:20" ht="16.5" customHeight="1" thickTop="1" thickBot="1" x14ac:dyDescent="0.35">
      <c r="C111" s="103"/>
      <c r="D111" s="103"/>
      <c r="E111" s="15"/>
      <c r="F111" s="15"/>
      <c r="G111" s="15"/>
      <c r="H111" s="18"/>
      <c r="I111" s="53">
        <f>SUM(I96:I110)</f>
        <v>131170.40280000001</v>
      </c>
      <c r="J111" s="65"/>
      <c r="K111" s="65"/>
      <c r="L111" s="55"/>
      <c r="M111" s="53">
        <f>SUM(M96:M110)</f>
        <v>21572.966800000002</v>
      </c>
      <c r="N111" s="55"/>
      <c r="O111" s="53">
        <f>SUM(O96:O110)</f>
        <v>109597.436</v>
      </c>
      <c r="P111" s="55"/>
      <c r="Q111" s="53">
        <v>0</v>
      </c>
      <c r="R111" s="55"/>
      <c r="S111" s="53">
        <v>0</v>
      </c>
    </row>
    <row r="112" spans="2:20" ht="15.75" customHeight="1" thickTop="1" x14ac:dyDescent="0.25">
      <c r="C112" s="19"/>
      <c r="D112" s="20" t="s">
        <v>219</v>
      </c>
      <c r="E112" s="20"/>
      <c r="F112" s="20"/>
      <c r="G112" s="20"/>
      <c r="H112" s="20"/>
      <c r="I112" s="56"/>
      <c r="J112" s="68"/>
      <c r="K112" s="68"/>
      <c r="L112" s="56"/>
      <c r="M112" s="56"/>
      <c r="N112" s="56"/>
      <c r="O112" s="56"/>
      <c r="P112" s="56"/>
      <c r="Q112" s="56"/>
      <c r="R112" s="56"/>
      <c r="S112" s="56"/>
    </row>
    <row r="113" spans="2:19" ht="24.75" customHeight="1" x14ac:dyDescent="0.25">
      <c r="B113" s="1" t="s">
        <v>21</v>
      </c>
      <c r="C113" s="10" t="s">
        <v>220</v>
      </c>
      <c r="D113" s="10" t="s">
        <v>221</v>
      </c>
      <c r="E113" s="10" t="s">
        <v>222</v>
      </c>
      <c r="F113" s="10" t="s">
        <v>53</v>
      </c>
      <c r="G113" s="10">
        <v>67</v>
      </c>
      <c r="H113" s="10">
        <v>68776.399999999994</v>
      </c>
      <c r="I113" s="67">
        <f>G113*H113/1000</f>
        <v>4608.0187999999998</v>
      </c>
      <c r="J113" s="23" t="s">
        <v>49</v>
      </c>
      <c r="K113" s="23">
        <v>1</v>
      </c>
      <c r="L113" s="26">
        <v>67</v>
      </c>
      <c r="M113" s="26">
        <v>4608.0187999999998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</row>
    <row r="114" spans="2:19" ht="24.75" customHeight="1" thickBot="1" x14ac:dyDescent="0.3">
      <c r="B114" s="1" t="s">
        <v>21</v>
      </c>
      <c r="C114" s="10" t="s">
        <v>223</v>
      </c>
      <c r="D114" s="10" t="s">
        <v>224</v>
      </c>
      <c r="E114" s="10" t="s">
        <v>225</v>
      </c>
      <c r="F114" s="10" t="s">
        <v>53</v>
      </c>
      <c r="G114" s="10">
        <v>7</v>
      </c>
      <c r="H114" s="10">
        <v>77619.08</v>
      </c>
      <c r="I114" s="67">
        <f>G114*H114/1000</f>
        <v>543.33356000000003</v>
      </c>
      <c r="J114" s="23" t="s">
        <v>49</v>
      </c>
      <c r="K114" s="23">
        <v>1</v>
      </c>
      <c r="L114" s="26">
        <v>7</v>
      </c>
      <c r="M114" s="26">
        <v>543.33356000000003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</row>
    <row r="115" spans="2:19" ht="16.5" customHeight="1" thickTop="1" thickBot="1" x14ac:dyDescent="0.35">
      <c r="C115" s="103"/>
      <c r="D115" s="103"/>
      <c r="E115" s="15"/>
      <c r="F115" s="15"/>
      <c r="G115" s="15"/>
      <c r="H115" s="15"/>
      <c r="I115" s="53">
        <f>SUM(I113:I114)</f>
        <v>5151.3523599999999</v>
      </c>
      <c r="J115" s="65"/>
      <c r="K115" s="65"/>
      <c r="L115" s="55"/>
      <c r="M115" s="53">
        <f>SUM(M113:M114)</f>
        <v>5151.3523599999999</v>
      </c>
      <c r="N115" s="55"/>
      <c r="O115" s="53">
        <v>0</v>
      </c>
      <c r="P115" s="55"/>
      <c r="Q115" s="53">
        <v>0</v>
      </c>
      <c r="R115" s="55"/>
      <c r="S115" s="53">
        <v>0</v>
      </c>
    </row>
    <row r="116" spans="2:19" ht="25.5" customHeight="1" thickTop="1" x14ac:dyDescent="0.25">
      <c r="C116" s="19"/>
      <c r="D116" s="20" t="s">
        <v>226</v>
      </c>
      <c r="E116" s="20"/>
      <c r="F116" s="20"/>
      <c r="G116" s="20"/>
      <c r="H116" s="20"/>
      <c r="I116" s="56"/>
      <c r="J116" s="68"/>
      <c r="K116" s="68"/>
      <c r="L116" s="56"/>
      <c r="M116" s="56"/>
      <c r="N116" s="56"/>
      <c r="O116" s="56"/>
      <c r="P116" s="56"/>
      <c r="Q116" s="56"/>
      <c r="R116" s="56"/>
      <c r="S116" s="56"/>
    </row>
    <row r="117" spans="2:19" ht="24.75" customHeight="1" x14ac:dyDescent="0.25">
      <c r="B117" s="1" t="s">
        <v>21</v>
      </c>
      <c r="C117" s="10" t="s">
        <v>227</v>
      </c>
      <c r="D117" s="10" t="s">
        <v>228</v>
      </c>
      <c r="E117" s="10" t="s">
        <v>229</v>
      </c>
      <c r="F117" s="10" t="s">
        <v>53</v>
      </c>
      <c r="G117" s="10">
        <v>94</v>
      </c>
      <c r="H117" s="10">
        <v>7843.9</v>
      </c>
      <c r="I117" s="67">
        <f t="shared" ref="I117:I126" si="9">G117*H117/1000</f>
        <v>737.32659999999998</v>
      </c>
      <c r="J117" s="23" t="s">
        <v>49</v>
      </c>
      <c r="K117" s="23">
        <v>1</v>
      </c>
      <c r="L117" s="26">
        <v>94</v>
      </c>
      <c r="M117" s="26">
        <v>737.32659999999998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</row>
    <row r="118" spans="2:19" ht="24.75" customHeight="1" x14ac:dyDescent="0.25">
      <c r="B118" s="1" t="s">
        <v>21</v>
      </c>
      <c r="C118" s="10" t="s">
        <v>230</v>
      </c>
      <c r="D118" s="10" t="s">
        <v>228</v>
      </c>
      <c r="E118" s="10" t="s">
        <v>231</v>
      </c>
      <c r="F118" s="10" t="s">
        <v>53</v>
      </c>
      <c r="G118" s="10">
        <v>26</v>
      </c>
      <c r="H118" s="10">
        <v>7843.9</v>
      </c>
      <c r="I118" s="67">
        <f t="shared" si="9"/>
        <v>203.94139999999999</v>
      </c>
      <c r="J118" s="23" t="s">
        <v>49</v>
      </c>
      <c r="K118" s="23">
        <v>1</v>
      </c>
      <c r="L118" s="26">
        <v>26</v>
      </c>
      <c r="M118" s="26">
        <v>203.94139999999999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</row>
    <row r="119" spans="2:19" ht="24.75" customHeight="1" x14ac:dyDescent="0.25">
      <c r="B119" s="1" t="s">
        <v>21</v>
      </c>
      <c r="C119" s="10" t="s">
        <v>232</v>
      </c>
      <c r="D119" s="10" t="s">
        <v>228</v>
      </c>
      <c r="E119" s="10" t="s">
        <v>233</v>
      </c>
      <c r="F119" s="10" t="s">
        <v>53</v>
      </c>
      <c r="G119" s="10">
        <v>49</v>
      </c>
      <c r="H119" s="10">
        <v>7843.9</v>
      </c>
      <c r="I119" s="67">
        <f t="shared" si="9"/>
        <v>384.35109999999997</v>
      </c>
      <c r="J119" s="23" t="s">
        <v>49</v>
      </c>
      <c r="K119" s="23">
        <v>1</v>
      </c>
      <c r="L119" s="26">
        <v>49</v>
      </c>
      <c r="M119" s="26">
        <v>384.35109999999997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</row>
    <row r="120" spans="2:19" ht="24.75" customHeight="1" x14ac:dyDescent="0.25">
      <c r="B120" s="1" t="s">
        <v>21</v>
      </c>
      <c r="C120" s="10" t="s">
        <v>234</v>
      </c>
      <c r="D120" s="10" t="s">
        <v>228</v>
      </c>
      <c r="E120" s="10" t="s">
        <v>235</v>
      </c>
      <c r="F120" s="10" t="s">
        <v>53</v>
      </c>
      <c r="G120" s="10">
        <v>134</v>
      </c>
      <c r="H120" s="10">
        <v>7843.9</v>
      </c>
      <c r="I120" s="67">
        <f t="shared" si="9"/>
        <v>1051.0826</v>
      </c>
      <c r="J120" s="23" t="s">
        <v>49</v>
      </c>
      <c r="K120" s="23">
        <v>1</v>
      </c>
      <c r="L120" s="26">
        <v>101</v>
      </c>
      <c r="M120" s="26">
        <v>792.23389999999995</v>
      </c>
      <c r="N120" s="26">
        <v>33</v>
      </c>
      <c r="O120" s="26">
        <v>258.84870000000001</v>
      </c>
      <c r="P120" s="26">
        <v>0</v>
      </c>
      <c r="Q120" s="26">
        <v>0</v>
      </c>
      <c r="R120" s="26">
        <v>0</v>
      </c>
      <c r="S120" s="26">
        <v>0</v>
      </c>
    </row>
    <row r="121" spans="2:19" ht="24.75" customHeight="1" x14ac:dyDescent="0.25">
      <c r="B121" s="1" t="s">
        <v>21</v>
      </c>
      <c r="C121" s="10" t="s">
        <v>236</v>
      </c>
      <c r="D121" s="10" t="s">
        <v>228</v>
      </c>
      <c r="E121" s="10" t="s">
        <v>237</v>
      </c>
      <c r="F121" s="10" t="s">
        <v>53</v>
      </c>
      <c r="G121" s="10">
        <v>385</v>
      </c>
      <c r="H121" s="10">
        <v>9228.91</v>
      </c>
      <c r="I121" s="67">
        <f t="shared" si="9"/>
        <v>3553.1303499999999</v>
      </c>
      <c r="J121" s="23" t="s">
        <v>49</v>
      </c>
      <c r="K121" s="23">
        <v>1</v>
      </c>
      <c r="L121" s="26">
        <v>328</v>
      </c>
      <c r="M121" s="26">
        <v>3027.08248</v>
      </c>
      <c r="N121" s="26">
        <v>57</v>
      </c>
      <c r="O121" s="26">
        <v>526.04786999999999</v>
      </c>
      <c r="P121" s="26">
        <v>0</v>
      </c>
      <c r="Q121" s="26">
        <v>0</v>
      </c>
      <c r="R121" s="26">
        <v>0</v>
      </c>
      <c r="S121" s="26">
        <v>0</v>
      </c>
    </row>
    <row r="122" spans="2:19" ht="24.75" customHeight="1" x14ac:dyDescent="0.25">
      <c r="B122" s="1" t="s">
        <v>21</v>
      </c>
      <c r="C122" s="10" t="s">
        <v>238</v>
      </c>
      <c r="D122" s="10" t="s">
        <v>228</v>
      </c>
      <c r="E122" s="10" t="s">
        <v>239</v>
      </c>
      <c r="F122" s="10" t="s">
        <v>53</v>
      </c>
      <c r="G122" s="10">
        <v>22</v>
      </c>
      <c r="H122" s="10">
        <v>10157.219999999999</v>
      </c>
      <c r="I122" s="67">
        <f t="shared" si="9"/>
        <v>223.45884000000001</v>
      </c>
      <c r="J122" s="23" t="s">
        <v>49</v>
      </c>
      <c r="K122" s="23">
        <v>1</v>
      </c>
      <c r="L122" s="26">
        <v>22</v>
      </c>
      <c r="M122" s="26">
        <v>223.45884000000001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</row>
    <row r="123" spans="2:19" ht="24.75" customHeight="1" x14ac:dyDescent="0.25">
      <c r="B123" s="1" t="s">
        <v>21</v>
      </c>
      <c r="C123" s="10" t="s">
        <v>240</v>
      </c>
      <c r="D123" s="10" t="s">
        <v>228</v>
      </c>
      <c r="E123" s="10" t="s">
        <v>241</v>
      </c>
      <c r="F123" s="10" t="s">
        <v>53</v>
      </c>
      <c r="G123" s="10">
        <v>36</v>
      </c>
      <c r="H123" s="10">
        <v>8360</v>
      </c>
      <c r="I123" s="67">
        <f t="shared" si="9"/>
        <v>300.95999999999998</v>
      </c>
      <c r="J123" s="23" t="s">
        <v>49</v>
      </c>
      <c r="K123" s="23">
        <v>1</v>
      </c>
      <c r="L123" s="26">
        <v>0</v>
      </c>
      <c r="M123" s="26">
        <v>0</v>
      </c>
      <c r="N123" s="26">
        <v>36</v>
      </c>
      <c r="O123" s="26">
        <v>300.95999999999998</v>
      </c>
      <c r="P123" s="26">
        <v>0</v>
      </c>
      <c r="Q123" s="26">
        <v>0</v>
      </c>
      <c r="R123" s="26">
        <v>0</v>
      </c>
      <c r="S123" s="26">
        <v>0</v>
      </c>
    </row>
    <row r="124" spans="2:19" ht="24.75" customHeight="1" x14ac:dyDescent="0.25">
      <c r="B124" s="1" t="s">
        <v>21</v>
      </c>
      <c r="C124" s="10" t="s">
        <v>242</v>
      </c>
      <c r="D124" s="10" t="s">
        <v>228</v>
      </c>
      <c r="E124" s="10" t="s">
        <v>243</v>
      </c>
      <c r="F124" s="10" t="s">
        <v>53</v>
      </c>
      <c r="G124" s="10">
        <v>134</v>
      </c>
      <c r="H124" s="10">
        <v>2965.18</v>
      </c>
      <c r="I124" s="67">
        <f t="shared" si="9"/>
        <v>397.33411999999998</v>
      </c>
      <c r="J124" s="23" t="s">
        <v>49</v>
      </c>
      <c r="K124" s="23">
        <v>1</v>
      </c>
      <c r="L124" s="26">
        <v>0</v>
      </c>
      <c r="M124" s="26">
        <v>0</v>
      </c>
      <c r="N124" s="26">
        <v>134</v>
      </c>
      <c r="O124" s="26">
        <v>397.33411999999998</v>
      </c>
      <c r="P124" s="26">
        <v>0</v>
      </c>
      <c r="Q124" s="26">
        <v>0</v>
      </c>
      <c r="R124" s="26">
        <v>0</v>
      </c>
      <c r="S124" s="26">
        <v>0</v>
      </c>
    </row>
    <row r="125" spans="2:19" ht="24.75" customHeight="1" x14ac:dyDescent="0.25">
      <c r="B125" s="1" t="s">
        <v>21</v>
      </c>
      <c r="C125" s="10" t="s">
        <v>244</v>
      </c>
      <c r="D125" s="10" t="s">
        <v>245</v>
      </c>
      <c r="E125" s="10" t="s">
        <v>246</v>
      </c>
      <c r="F125" s="10" t="s">
        <v>53</v>
      </c>
      <c r="G125" s="10">
        <v>266</v>
      </c>
      <c r="H125" s="10">
        <v>2965.18</v>
      </c>
      <c r="I125" s="67">
        <f t="shared" si="9"/>
        <v>788.73788000000002</v>
      </c>
      <c r="J125" s="23" t="s">
        <v>49</v>
      </c>
      <c r="K125" s="23">
        <v>1</v>
      </c>
      <c r="L125" s="26">
        <v>132</v>
      </c>
      <c r="M125" s="26">
        <v>391.40375999999998</v>
      </c>
      <c r="N125" s="26">
        <v>134</v>
      </c>
      <c r="O125" s="26">
        <v>397.33411999999998</v>
      </c>
      <c r="P125" s="26">
        <v>0</v>
      </c>
      <c r="Q125" s="26">
        <v>0</v>
      </c>
      <c r="R125" s="26">
        <v>0</v>
      </c>
      <c r="S125" s="26">
        <v>0</v>
      </c>
    </row>
    <row r="126" spans="2:19" ht="24.75" customHeight="1" thickBot="1" x14ac:dyDescent="0.3">
      <c r="B126" s="1" t="s">
        <v>21</v>
      </c>
      <c r="C126" s="10" t="s">
        <v>247</v>
      </c>
      <c r="D126" s="10" t="s">
        <v>248</v>
      </c>
      <c r="E126" s="10" t="s">
        <v>249</v>
      </c>
      <c r="F126" s="10" t="s">
        <v>53</v>
      </c>
      <c r="G126" s="10">
        <v>135</v>
      </c>
      <c r="H126" s="10">
        <v>2965.18</v>
      </c>
      <c r="I126" s="67">
        <f t="shared" si="9"/>
        <v>400.29930000000002</v>
      </c>
      <c r="J126" s="23" t="s">
        <v>49</v>
      </c>
      <c r="K126" s="23">
        <v>1</v>
      </c>
      <c r="L126" s="26">
        <v>0</v>
      </c>
      <c r="M126" s="26">
        <v>0</v>
      </c>
      <c r="N126" s="26">
        <v>135</v>
      </c>
      <c r="O126" s="26">
        <v>400.29930000000002</v>
      </c>
      <c r="P126" s="26">
        <v>0</v>
      </c>
      <c r="Q126" s="26">
        <v>0</v>
      </c>
      <c r="R126" s="26">
        <v>0</v>
      </c>
      <c r="S126" s="26">
        <v>0</v>
      </c>
    </row>
    <row r="127" spans="2:19" ht="16.5" customHeight="1" thickTop="1" thickBot="1" x14ac:dyDescent="0.35">
      <c r="C127" s="103"/>
      <c r="D127" s="103"/>
      <c r="E127" s="15"/>
      <c r="F127" s="15"/>
      <c r="G127" s="15"/>
      <c r="H127" s="18"/>
      <c r="I127" s="53">
        <f>SUM(I117:I126)</f>
        <v>8040.6221899999982</v>
      </c>
      <c r="J127" s="65"/>
      <c r="K127" s="65"/>
      <c r="L127" s="55"/>
      <c r="M127" s="53">
        <f>SUM(M117:M126)</f>
        <v>5759.7980800000005</v>
      </c>
      <c r="N127" s="55"/>
      <c r="O127" s="53">
        <f>SUM(O117:O126)</f>
        <v>2280.82411</v>
      </c>
      <c r="P127" s="55"/>
      <c r="Q127" s="53">
        <v>0</v>
      </c>
      <c r="R127" s="55"/>
      <c r="S127" s="53">
        <v>0</v>
      </c>
    </row>
    <row r="128" spans="2:19" ht="15.75" customHeight="1" thickTop="1" x14ac:dyDescent="0.25">
      <c r="C128" s="19"/>
      <c r="D128" s="20" t="s">
        <v>250</v>
      </c>
      <c r="E128" s="20"/>
      <c r="F128" s="20"/>
      <c r="G128" s="20"/>
      <c r="H128" s="20"/>
      <c r="I128" s="56"/>
      <c r="J128" s="68"/>
      <c r="K128" s="68"/>
      <c r="L128" s="56"/>
      <c r="M128" s="56"/>
      <c r="N128" s="56"/>
      <c r="O128" s="56"/>
      <c r="P128" s="56"/>
      <c r="Q128" s="56"/>
      <c r="R128" s="56"/>
      <c r="S128" s="56"/>
    </row>
    <row r="129" spans="2:19" ht="36.75" customHeight="1" x14ac:dyDescent="0.25">
      <c r="B129" s="1" t="s">
        <v>21</v>
      </c>
      <c r="C129" s="10" t="s">
        <v>251</v>
      </c>
      <c r="D129" s="10" t="s">
        <v>252</v>
      </c>
      <c r="E129" s="10" t="s">
        <v>253</v>
      </c>
      <c r="F129" s="10" t="s">
        <v>48</v>
      </c>
      <c r="G129" s="10">
        <v>1</v>
      </c>
      <c r="H129" s="10">
        <v>3375000</v>
      </c>
      <c r="I129" s="26">
        <f>G129*H129/1000</f>
        <v>3375</v>
      </c>
      <c r="J129" s="23" t="s">
        <v>26</v>
      </c>
      <c r="K129" s="23">
        <v>1</v>
      </c>
      <c r="L129" s="26">
        <v>1</v>
      </c>
      <c r="M129" s="26">
        <v>3375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</row>
    <row r="130" spans="2:19" ht="72.75" customHeight="1" x14ac:dyDescent="0.25">
      <c r="B130" s="1" t="s">
        <v>21</v>
      </c>
      <c r="C130" s="10" t="s">
        <v>254</v>
      </c>
      <c r="D130" s="10" t="s">
        <v>252</v>
      </c>
      <c r="E130" s="10" t="s">
        <v>255</v>
      </c>
      <c r="F130" s="10" t="s">
        <v>256</v>
      </c>
      <c r="G130" s="10">
        <v>3</v>
      </c>
      <c r="H130" s="10">
        <v>2500000</v>
      </c>
      <c r="I130" s="26">
        <f>G130*H130/1000</f>
        <v>7500</v>
      </c>
      <c r="J130" s="23" t="s">
        <v>26</v>
      </c>
      <c r="K130" s="23">
        <v>1</v>
      </c>
      <c r="L130" s="26">
        <v>0</v>
      </c>
      <c r="M130" s="26">
        <v>0</v>
      </c>
      <c r="N130" s="26">
        <v>3</v>
      </c>
      <c r="O130" s="26">
        <v>7500</v>
      </c>
      <c r="P130" s="26">
        <v>0</v>
      </c>
      <c r="Q130" s="26">
        <v>0</v>
      </c>
      <c r="R130" s="26">
        <v>0</v>
      </c>
      <c r="S130" s="26">
        <v>0</v>
      </c>
    </row>
    <row r="131" spans="2:19" ht="60.75" customHeight="1" x14ac:dyDescent="0.25">
      <c r="B131" s="1" t="s">
        <v>21</v>
      </c>
      <c r="C131" s="10" t="s">
        <v>257</v>
      </c>
      <c r="D131" s="10" t="s">
        <v>252</v>
      </c>
      <c r="E131" s="10" t="s">
        <v>258</v>
      </c>
      <c r="F131" s="10" t="s">
        <v>256</v>
      </c>
      <c r="G131" s="10">
        <v>2</v>
      </c>
      <c r="H131" s="10">
        <v>2500000</v>
      </c>
      <c r="I131" s="26">
        <f>G131*H131/1000</f>
        <v>5000</v>
      </c>
      <c r="J131" s="23" t="s">
        <v>26</v>
      </c>
      <c r="K131" s="23">
        <v>1</v>
      </c>
      <c r="L131" s="26">
        <v>1</v>
      </c>
      <c r="M131" s="26">
        <v>2500</v>
      </c>
      <c r="N131" s="26">
        <v>1</v>
      </c>
      <c r="O131" s="26">
        <v>2500</v>
      </c>
      <c r="P131" s="26">
        <v>0</v>
      </c>
      <c r="Q131" s="26">
        <v>0</v>
      </c>
      <c r="R131" s="26">
        <v>0</v>
      </c>
      <c r="S131" s="26">
        <v>0</v>
      </c>
    </row>
    <row r="132" spans="2:19" ht="60.75" customHeight="1" x14ac:dyDescent="0.25">
      <c r="B132" s="1" t="s">
        <v>21</v>
      </c>
      <c r="C132" s="10" t="s">
        <v>259</v>
      </c>
      <c r="D132" s="10" t="s">
        <v>252</v>
      </c>
      <c r="E132" s="10" t="s">
        <v>260</v>
      </c>
      <c r="F132" s="10" t="s">
        <v>256</v>
      </c>
      <c r="G132" s="10">
        <v>4</v>
      </c>
      <c r="H132" s="10">
        <v>2500000</v>
      </c>
      <c r="I132" s="23">
        <f>G132*H132/1000</f>
        <v>10000</v>
      </c>
      <c r="J132" s="23" t="s">
        <v>26</v>
      </c>
      <c r="K132" s="23">
        <v>1</v>
      </c>
      <c r="L132" s="26">
        <v>4</v>
      </c>
      <c r="M132" s="26">
        <v>10000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</row>
    <row r="133" spans="2:19" ht="24.75" customHeight="1" thickBot="1" x14ac:dyDescent="0.3">
      <c r="B133" s="1" t="s">
        <v>21</v>
      </c>
      <c r="C133" s="10" t="s">
        <v>261</v>
      </c>
      <c r="D133" s="13" t="s">
        <v>262</v>
      </c>
      <c r="E133" s="10" t="s">
        <v>263</v>
      </c>
      <c r="F133" s="10" t="s">
        <v>53</v>
      </c>
      <c r="G133" s="10">
        <v>1</v>
      </c>
      <c r="H133" s="11">
        <v>1439638.4</v>
      </c>
      <c r="I133" s="26">
        <f>G133*H133/1000</f>
        <v>1439.6383999999998</v>
      </c>
      <c r="J133" s="23" t="s">
        <v>26</v>
      </c>
      <c r="K133" s="23">
        <v>1</v>
      </c>
      <c r="L133" s="26">
        <v>1</v>
      </c>
      <c r="M133" s="26">
        <v>1439.6383999999998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</row>
    <row r="134" spans="2:19" ht="16.5" customHeight="1" thickTop="1" thickBot="1" x14ac:dyDescent="0.35">
      <c r="C134" s="103"/>
      <c r="D134" s="103"/>
      <c r="E134" s="15"/>
      <c r="F134" s="15"/>
      <c r="G134" s="15"/>
      <c r="H134" s="18"/>
      <c r="I134" s="53">
        <f>SUM(I129:I133)</f>
        <v>27314.6384</v>
      </c>
      <c r="J134" s="65"/>
      <c r="K134" s="65"/>
      <c r="L134" s="55"/>
      <c r="M134" s="53">
        <f>SUM(M129:M133)</f>
        <v>17314.6384</v>
      </c>
      <c r="N134" s="55"/>
      <c r="O134" s="53">
        <f>SUM(O129:O133)</f>
        <v>10000</v>
      </c>
      <c r="P134" s="55"/>
      <c r="Q134" s="53">
        <v>0</v>
      </c>
      <c r="R134" s="55"/>
      <c r="S134" s="53">
        <v>0</v>
      </c>
    </row>
    <row r="135" spans="2:19" ht="15.75" customHeight="1" thickTop="1" x14ac:dyDescent="0.25">
      <c r="C135" s="19"/>
      <c r="D135" s="20" t="s">
        <v>264</v>
      </c>
      <c r="E135" s="20"/>
      <c r="F135" s="20"/>
      <c r="G135" s="20"/>
      <c r="H135" s="20"/>
      <c r="I135" s="56"/>
      <c r="J135" s="68"/>
      <c r="K135" s="68"/>
      <c r="L135" s="56"/>
      <c r="M135" s="56"/>
      <c r="N135" s="56"/>
      <c r="O135" s="56"/>
      <c r="P135" s="56"/>
      <c r="Q135" s="56"/>
      <c r="R135" s="56"/>
      <c r="S135" s="56"/>
    </row>
    <row r="136" spans="2:19" ht="24.75" customHeight="1" x14ac:dyDescent="0.25">
      <c r="B136" s="1" t="s">
        <v>21</v>
      </c>
      <c r="C136" s="10" t="s">
        <v>265</v>
      </c>
      <c r="D136" s="10" t="s">
        <v>159</v>
      </c>
      <c r="E136" s="10" t="s">
        <v>266</v>
      </c>
      <c r="F136" s="10" t="s">
        <v>53</v>
      </c>
      <c r="G136" s="10">
        <v>0</v>
      </c>
      <c r="H136" s="10">
        <v>3458.47</v>
      </c>
      <c r="I136" s="67">
        <f t="shared" ref="I136:I142" si="10">G136*H136/1000</f>
        <v>0</v>
      </c>
      <c r="J136" s="23"/>
      <c r="K136" s="23">
        <v>1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</row>
    <row r="137" spans="2:19" ht="24.75" customHeight="1" x14ac:dyDescent="0.25">
      <c r="B137" s="1" t="s">
        <v>21</v>
      </c>
      <c r="C137" s="123" t="s">
        <v>267</v>
      </c>
      <c r="D137" s="10" t="s">
        <v>159</v>
      </c>
      <c r="E137" s="124" t="s">
        <v>2780</v>
      </c>
      <c r="F137" s="10" t="s">
        <v>53</v>
      </c>
      <c r="G137" s="10">
        <v>25</v>
      </c>
      <c r="H137" s="10">
        <v>3458.47</v>
      </c>
      <c r="I137" s="67">
        <f t="shared" si="10"/>
        <v>86.461749999999995</v>
      </c>
      <c r="J137" s="23" t="s">
        <v>49</v>
      </c>
      <c r="K137" s="23">
        <v>1</v>
      </c>
      <c r="L137" s="26">
        <v>0</v>
      </c>
      <c r="M137" s="26">
        <v>0</v>
      </c>
      <c r="N137" s="26">
        <v>25</v>
      </c>
      <c r="O137" s="26">
        <f t="shared" ref="O137:O142" si="11">H137*N137/1000</f>
        <v>86.461749999999995</v>
      </c>
      <c r="P137" s="26">
        <v>0</v>
      </c>
      <c r="Q137" s="26">
        <v>0</v>
      </c>
      <c r="R137" s="26">
        <v>0</v>
      </c>
      <c r="S137" s="26">
        <v>0</v>
      </c>
    </row>
    <row r="138" spans="2:19" ht="24.75" customHeight="1" x14ac:dyDescent="0.25">
      <c r="B138" s="1" t="s">
        <v>21</v>
      </c>
      <c r="C138" s="123" t="s">
        <v>268</v>
      </c>
      <c r="D138" s="10" t="s">
        <v>159</v>
      </c>
      <c r="E138" s="124" t="s">
        <v>2781</v>
      </c>
      <c r="F138" s="10" t="s">
        <v>53</v>
      </c>
      <c r="G138" s="10">
        <v>48</v>
      </c>
      <c r="H138" s="10">
        <v>3458.47</v>
      </c>
      <c r="I138" s="67">
        <f t="shared" si="10"/>
        <v>166.00656000000001</v>
      </c>
      <c r="J138" s="23" t="s">
        <v>49</v>
      </c>
      <c r="K138" s="23">
        <v>1</v>
      </c>
      <c r="L138" s="26">
        <v>0</v>
      </c>
      <c r="M138" s="26">
        <v>0</v>
      </c>
      <c r="N138" s="26">
        <v>48</v>
      </c>
      <c r="O138" s="26">
        <f t="shared" si="11"/>
        <v>166.00656000000001</v>
      </c>
      <c r="P138" s="26">
        <v>0</v>
      </c>
      <c r="Q138" s="26">
        <v>0</v>
      </c>
      <c r="R138" s="26">
        <v>0</v>
      </c>
      <c r="S138" s="26">
        <v>0</v>
      </c>
    </row>
    <row r="139" spans="2:19" ht="24.75" customHeight="1" x14ac:dyDescent="0.25">
      <c r="B139" s="1" t="s">
        <v>21</v>
      </c>
      <c r="C139" s="123" t="s">
        <v>269</v>
      </c>
      <c r="D139" s="10" t="s">
        <v>159</v>
      </c>
      <c r="E139" s="124" t="s">
        <v>2782</v>
      </c>
      <c r="F139" s="10" t="s">
        <v>53</v>
      </c>
      <c r="G139" s="10">
        <v>24</v>
      </c>
      <c r="H139" s="10">
        <v>3458.47</v>
      </c>
      <c r="I139" s="67">
        <f t="shared" si="10"/>
        <v>83.003280000000004</v>
      </c>
      <c r="J139" s="23" t="s">
        <v>49</v>
      </c>
      <c r="K139" s="23">
        <v>1</v>
      </c>
      <c r="L139" s="26">
        <v>0</v>
      </c>
      <c r="M139" s="26">
        <v>0</v>
      </c>
      <c r="N139" s="26">
        <v>24</v>
      </c>
      <c r="O139" s="26">
        <f t="shared" si="11"/>
        <v>83.003280000000004</v>
      </c>
      <c r="P139" s="26">
        <v>0</v>
      </c>
      <c r="Q139" s="26">
        <v>0</v>
      </c>
      <c r="R139" s="26">
        <v>0</v>
      </c>
      <c r="S139" s="26">
        <v>0</v>
      </c>
    </row>
    <row r="140" spans="2:19" ht="24.75" customHeight="1" x14ac:dyDescent="0.25">
      <c r="B140" s="1" t="s">
        <v>21</v>
      </c>
      <c r="C140" s="10" t="s">
        <v>270</v>
      </c>
      <c r="D140" s="10" t="s">
        <v>159</v>
      </c>
      <c r="E140" s="10" t="s">
        <v>271</v>
      </c>
      <c r="F140" s="10" t="s">
        <v>53</v>
      </c>
      <c r="G140" s="10">
        <v>0</v>
      </c>
      <c r="H140" s="10">
        <v>3458.47</v>
      </c>
      <c r="I140" s="67">
        <f t="shared" si="10"/>
        <v>0</v>
      </c>
      <c r="J140" s="23"/>
      <c r="K140" s="23">
        <v>1</v>
      </c>
      <c r="L140" s="26">
        <v>0</v>
      </c>
      <c r="M140" s="26">
        <v>0</v>
      </c>
      <c r="N140" s="26">
        <v>0</v>
      </c>
      <c r="O140" s="26">
        <f t="shared" si="11"/>
        <v>0</v>
      </c>
      <c r="P140" s="26">
        <v>0</v>
      </c>
      <c r="Q140" s="26">
        <v>0</v>
      </c>
      <c r="R140" s="26">
        <v>0</v>
      </c>
      <c r="S140" s="26">
        <v>0</v>
      </c>
    </row>
    <row r="141" spans="2:19" ht="24.75" customHeight="1" x14ac:dyDescent="0.25">
      <c r="B141" s="1" t="s">
        <v>21</v>
      </c>
      <c r="C141" s="10" t="s">
        <v>272</v>
      </c>
      <c r="D141" s="10" t="s">
        <v>159</v>
      </c>
      <c r="E141" s="10" t="s">
        <v>273</v>
      </c>
      <c r="F141" s="10" t="s">
        <v>53</v>
      </c>
      <c r="G141" s="10">
        <v>0</v>
      </c>
      <c r="H141" s="10">
        <v>3458.47</v>
      </c>
      <c r="I141" s="67">
        <f t="shared" si="10"/>
        <v>0</v>
      </c>
      <c r="J141" s="23"/>
      <c r="K141" s="23">
        <v>1</v>
      </c>
      <c r="L141" s="26">
        <v>0</v>
      </c>
      <c r="M141" s="26">
        <v>0</v>
      </c>
      <c r="N141" s="26">
        <v>0</v>
      </c>
      <c r="O141" s="26">
        <f t="shared" si="11"/>
        <v>0</v>
      </c>
      <c r="P141" s="26">
        <v>0</v>
      </c>
      <c r="Q141" s="26">
        <v>0</v>
      </c>
      <c r="R141" s="26">
        <v>0</v>
      </c>
      <c r="S141" s="26">
        <v>0</v>
      </c>
    </row>
    <row r="142" spans="2:19" ht="24.75" customHeight="1" thickBot="1" x14ac:dyDescent="0.3">
      <c r="B142" s="1" t="s">
        <v>21</v>
      </c>
      <c r="C142" s="123" t="s">
        <v>274</v>
      </c>
      <c r="D142" s="10" t="s">
        <v>159</v>
      </c>
      <c r="E142" s="124" t="s">
        <v>2783</v>
      </c>
      <c r="F142" s="10" t="s">
        <v>53</v>
      </c>
      <c r="G142" s="10">
        <v>15</v>
      </c>
      <c r="H142" s="10">
        <v>3458.47</v>
      </c>
      <c r="I142" s="67">
        <f t="shared" si="10"/>
        <v>51.877049999999997</v>
      </c>
      <c r="J142" s="23" t="s">
        <v>49</v>
      </c>
      <c r="K142" s="23">
        <v>1</v>
      </c>
      <c r="L142" s="26">
        <v>0</v>
      </c>
      <c r="M142" s="26">
        <v>0</v>
      </c>
      <c r="N142" s="26">
        <v>15</v>
      </c>
      <c r="O142" s="26">
        <f t="shared" si="11"/>
        <v>51.877049999999997</v>
      </c>
      <c r="P142" s="26">
        <v>0</v>
      </c>
      <c r="Q142" s="26">
        <v>0</v>
      </c>
      <c r="R142" s="26">
        <v>0</v>
      </c>
      <c r="S142" s="26">
        <v>0</v>
      </c>
    </row>
    <row r="143" spans="2:19" ht="16.5" customHeight="1" thickTop="1" thickBot="1" x14ac:dyDescent="0.35">
      <c r="C143" s="103"/>
      <c r="D143" s="103"/>
      <c r="E143" s="15"/>
      <c r="F143" s="15"/>
      <c r="G143" s="15"/>
      <c r="H143" s="18"/>
      <c r="I143" s="53">
        <f>SUM(I136:I142)</f>
        <v>387.34863999999999</v>
      </c>
      <c r="J143" s="65"/>
      <c r="K143" s="65"/>
      <c r="L143" s="55"/>
      <c r="M143" s="53">
        <f>SUM(M136:M142)</f>
        <v>0</v>
      </c>
      <c r="N143" s="55"/>
      <c r="O143" s="53">
        <f>SUM(O136:O142)</f>
        <v>387.34863999999999</v>
      </c>
      <c r="P143" s="55"/>
      <c r="Q143" s="53">
        <v>0</v>
      </c>
      <c r="R143" s="55"/>
      <c r="S143" s="53">
        <v>0</v>
      </c>
    </row>
    <row r="144" spans="2:19" ht="15.75" customHeight="1" thickTop="1" x14ac:dyDescent="0.25">
      <c r="C144" s="19"/>
      <c r="D144" s="20" t="s">
        <v>275</v>
      </c>
      <c r="E144" s="20"/>
      <c r="F144" s="20"/>
      <c r="G144" s="20"/>
      <c r="H144" s="20"/>
      <c r="I144" s="56"/>
      <c r="J144" s="68"/>
      <c r="K144" s="68"/>
      <c r="L144" s="56"/>
      <c r="M144" s="56"/>
      <c r="N144" s="56"/>
      <c r="O144" s="56"/>
      <c r="P144" s="56"/>
      <c r="Q144" s="56"/>
      <c r="R144" s="56"/>
      <c r="S144" s="56"/>
    </row>
    <row r="145" spans="2:19" ht="24.75" customHeight="1" x14ac:dyDescent="0.25">
      <c r="B145" s="1" t="s">
        <v>21</v>
      </c>
      <c r="C145" s="123" t="s">
        <v>276</v>
      </c>
      <c r="D145" s="10" t="s">
        <v>277</v>
      </c>
      <c r="E145" s="125" t="s">
        <v>2784</v>
      </c>
      <c r="F145" s="10" t="s">
        <v>53</v>
      </c>
      <c r="G145" s="10">
        <v>6</v>
      </c>
      <c r="H145" s="10">
        <v>23809.51</v>
      </c>
      <c r="I145" s="67">
        <f t="shared" ref="I145:I170" si="12">G145*H145/1000</f>
        <v>142.85705999999999</v>
      </c>
      <c r="J145" s="23" t="s">
        <v>49</v>
      </c>
      <c r="K145" s="23">
        <v>1</v>
      </c>
      <c r="L145" s="26">
        <v>6</v>
      </c>
      <c r="M145" s="26">
        <v>142.85705999999999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</row>
    <row r="146" spans="2:19" ht="24.75" customHeight="1" x14ac:dyDescent="0.25">
      <c r="B146" s="1" t="s">
        <v>21</v>
      </c>
      <c r="C146" s="123" t="s">
        <v>278</v>
      </c>
      <c r="D146" s="10" t="s">
        <v>277</v>
      </c>
      <c r="E146" s="125" t="s">
        <v>2785</v>
      </c>
      <c r="F146" s="10" t="s">
        <v>53</v>
      </c>
      <c r="G146" s="10">
        <v>8</v>
      </c>
      <c r="H146" s="10">
        <v>51992.25</v>
      </c>
      <c r="I146" s="67">
        <f t="shared" si="12"/>
        <v>415.93799999999999</v>
      </c>
      <c r="J146" s="23" t="s">
        <v>49</v>
      </c>
      <c r="K146" s="23">
        <v>1</v>
      </c>
      <c r="L146" s="26">
        <v>8</v>
      </c>
      <c r="M146" s="26">
        <v>415.93799999999999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</row>
    <row r="147" spans="2:19" ht="24.75" customHeight="1" x14ac:dyDescent="0.25">
      <c r="B147" s="1" t="s">
        <v>21</v>
      </c>
      <c r="C147" s="123" t="s">
        <v>279</v>
      </c>
      <c r="D147" s="10" t="s">
        <v>277</v>
      </c>
      <c r="E147" s="125" t="s">
        <v>2786</v>
      </c>
      <c r="F147" s="10" t="s">
        <v>53</v>
      </c>
      <c r="G147" s="10">
        <v>85</v>
      </c>
      <c r="H147" s="10">
        <v>17473.95</v>
      </c>
      <c r="I147" s="67">
        <f t="shared" si="12"/>
        <v>1485.28575</v>
      </c>
      <c r="J147" s="23" t="s">
        <v>49</v>
      </c>
      <c r="K147" s="23">
        <v>1</v>
      </c>
      <c r="L147" s="26">
        <v>81</v>
      </c>
      <c r="M147" s="26">
        <v>1415.38995</v>
      </c>
      <c r="N147" s="26">
        <v>4</v>
      </c>
      <c r="O147" s="26">
        <v>69.895800000000008</v>
      </c>
      <c r="P147" s="26">
        <v>0</v>
      </c>
      <c r="Q147" s="26">
        <v>0</v>
      </c>
      <c r="R147" s="26">
        <v>0</v>
      </c>
      <c r="S147" s="26">
        <v>0</v>
      </c>
    </row>
    <row r="148" spans="2:19" ht="24.75" customHeight="1" x14ac:dyDescent="0.25">
      <c r="B148" s="1" t="s">
        <v>21</v>
      </c>
      <c r="C148" s="123" t="s">
        <v>280</v>
      </c>
      <c r="D148" s="10" t="s">
        <v>277</v>
      </c>
      <c r="E148" s="125" t="s">
        <v>2787</v>
      </c>
      <c r="F148" s="10" t="s">
        <v>53</v>
      </c>
      <c r="G148" s="10">
        <v>122</v>
      </c>
      <c r="H148" s="10">
        <v>20356.46</v>
      </c>
      <c r="I148" s="67">
        <f t="shared" si="12"/>
        <v>2483.48812</v>
      </c>
      <c r="J148" s="23" t="s">
        <v>49</v>
      </c>
      <c r="K148" s="23">
        <v>1</v>
      </c>
      <c r="L148" s="26">
        <v>122</v>
      </c>
      <c r="M148" s="26">
        <v>2483.48812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</row>
    <row r="149" spans="2:19" ht="24.75" customHeight="1" x14ac:dyDescent="0.25">
      <c r="B149" s="1" t="s">
        <v>21</v>
      </c>
      <c r="C149" s="10" t="s">
        <v>281</v>
      </c>
      <c r="D149" s="10" t="s">
        <v>277</v>
      </c>
      <c r="E149" s="10" t="s">
        <v>282</v>
      </c>
      <c r="F149" s="10" t="s">
        <v>53</v>
      </c>
      <c r="G149" s="10">
        <v>0</v>
      </c>
      <c r="H149" s="10">
        <v>15885.65</v>
      </c>
      <c r="I149" s="67">
        <f t="shared" si="12"/>
        <v>0</v>
      </c>
      <c r="J149" s="23" t="s">
        <v>49</v>
      </c>
      <c r="K149" s="23">
        <v>1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</row>
    <row r="150" spans="2:19" ht="24.75" customHeight="1" x14ac:dyDescent="0.25">
      <c r="B150" s="1" t="s">
        <v>21</v>
      </c>
      <c r="C150" s="123" t="s">
        <v>283</v>
      </c>
      <c r="D150" s="10" t="s">
        <v>277</v>
      </c>
      <c r="E150" s="125" t="s">
        <v>2788</v>
      </c>
      <c r="F150" s="10" t="s">
        <v>53</v>
      </c>
      <c r="G150" s="10">
        <v>45</v>
      </c>
      <c r="H150" s="10">
        <v>23809.51</v>
      </c>
      <c r="I150" s="67">
        <f t="shared" si="12"/>
        <v>1071.42795</v>
      </c>
      <c r="J150" s="23" t="s">
        <v>49</v>
      </c>
      <c r="K150" s="23">
        <v>1</v>
      </c>
      <c r="L150" s="26">
        <v>45</v>
      </c>
      <c r="M150" s="26">
        <f>H150*L150/1000</f>
        <v>1071.42795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</row>
    <row r="151" spans="2:19" ht="40.5" customHeight="1" x14ac:dyDescent="0.25">
      <c r="B151" s="1" t="s">
        <v>21</v>
      </c>
      <c r="C151" s="123" t="s">
        <v>284</v>
      </c>
      <c r="D151" s="10" t="s">
        <v>277</v>
      </c>
      <c r="E151" s="125" t="s">
        <v>2789</v>
      </c>
      <c r="F151" s="10" t="s">
        <v>53</v>
      </c>
      <c r="G151" s="10">
        <v>14</v>
      </c>
      <c r="H151" s="10">
        <v>16534.650000000001</v>
      </c>
      <c r="I151" s="67">
        <f t="shared" si="12"/>
        <v>231.48510000000005</v>
      </c>
      <c r="J151" s="23" t="s">
        <v>49</v>
      </c>
      <c r="K151" s="23">
        <v>1</v>
      </c>
      <c r="L151" s="26">
        <v>0</v>
      </c>
      <c r="M151" s="26">
        <v>0</v>
      </c>
      <c r="N151" s="26">
        <v>14</v>
      </c>
      <c r="O151" s="26">
        <v>231.48510000000005</v>
      </c>
      <c r="P151" s="26">
        <v>0</v>
      </c>
      <c r="Q151" s="26">
        <v>0</v>
      </c>
      <c r="R151" s="26">
        <v>0</v>
      </c>
      <c r="S151" s="26">
        <v>0</v>
      </c>
    </row>
    <row r="152" spans="2:19" ht="24.75" customHeight="1" x14ac:dyDescent="0.25">
      <c r="B152" s="1" t="s">
        <v>21</v>
      </c>
      <c r="C152" s="123" t="s">
        <v>285</v>
      </c>
      <c r="D152" s="10" t="s">
        <v>277</v>
      </c>
      <c r="E152" s="125" t="s">
        <v>2786</v>
      </c>
      <c r="F152" s="10" t="s">
        <v>53</v>
      </c>
      <c r="G152" s="10">
        <v>37</v>
      </c>
      <c r="H152" s="10">
        <v>17473.95</v>
      </c>
      <c r="I152" s="67">
        <f t="shared" si="12"/>
        <v>646.53615000000002</v>
      </c>
      <c r="J152" s="23" t="s">
        <v>49</v>
      </c>
      <c r="K152" s="23">
        <v>1</v>
      </c>
      <c r="L152" s="26">
        <v>37</v>
      </c>
      <c r="M152" s="26">
        <v>646.53615000000002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</row>
    <row r="153" spans="2:19" ht="42" customHeight="1" x14ac:dyDescent="0.25">
      <c r="B153" s="1" t="s">
        <v>21</v>
      </c>
      <c r="C153" s="123" t="s">
        <v>286</v>
      </c>
      <c r="D153" s="10" t="s">
        <v>277</v>
      </c>
      <c r="E153" s="125" t="s">
        <v>2790</v>
      </c>
      <c r="F153" s="10" t="s">
        <v>53</v>
      </c>
      <c r="G153" s="10">
        <v>26</v>
      </c>
      <c r="H153" s="10">
        <v>20356.46</v>
      </c>
      <c r="I153" s="67">
        <f t="shared" si="12"/>
        <v>529.26796000000002</v>
      </c>
      <c r="J153" s="23" t="s">
        <v>49</v>
      </c>
      <c r="K153" s="23">
        <v>1</v>
      </c>
      <c r="L153" s="26">
        <v>26</v>
      </c>
      <c r="M153" s="26">
        <v>529.26796000000002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</row>
    <row r="154" spans="2:19" ht="24.75" customHeight="1" x14ac:dyDescent="0.25">
      <c r="B154" s="1" t="s">
        <v>21</v>
      </c>
      <c r="C154" s="123" t="s">
        <v>287</v>
      </c>
      <c r="D154" s="10" t="s">
        <v>277</v>
      </c>
      <c r="E154" s="125" t="s">
        <v>2785</v>
      </c>
      <c r="F154" s="10" t="s">
        <v>53</v>
      </c>
      <c r="G154" s="10">
        <v>4</v>
      </c>
      <c r="H154" s="10">
        <v>51992.25</v>
      </c>
      <c r="I154" s="67">
        <f t="shared" si="12"/>
        <v>207.96899999999999</v>
      </c>
      <c r="J154" s="23" t="s">
        <v>49</v>
      </c>
      <c r="K154" s="23">
        <v>1</v>
      </c>
      <c r="L154" s="26">
        <v>4</v>
      </c>
      <c r="M154" s="67">
        <v>207.96899999999999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</row>
    <row r="155" spans="2:19" ht="24.75" customHeight="1" x14ac:dyDescent="0.25">
      <c r="B155" s="1" t="s">
        <v>21</v>
      </c>
      <c r="C155" s="123" t="s">
        <v>288</v>
      </c>
      <c r="D155" s="10" t="s">
        <v>277</v>
      </c>
      <c r="E155" s="125" t="s">
        <v>2787</v>
      </c>
      <c r="F155" s="10" t="s">
        <v>53</v>
      </c>
      <c r="G155" s="10">
        <v>92</v>
      </c>
      <c r="H155" s="10">
        <v>20356.46</v>
      </c>
      <c r="I155" s="67">
        <f t="shared" si="12"/>
        <v>1872.7943199999997</v>
      </c>
      <c r="J155" s="23" t="s">
        <v>49</v>
      </c>
      <c r="K155" s="23">
        <v>1</v>
      </c>
      <c r="L155" s="26">
        <v>92</v>
      </c>
      <c r="M155" s="67">
        <v>1872.7943199999997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</row>
    <row r="156" spans="2:19" ht="24.75" customHeight="1" x14ac:dyDescent="0.25">
      <c r="B156" s="1" t="s">
        <v>21</v>
      </c>
      <c r="C156" s="123" t="s">
        <v>289</v>
      </c>
      <c r="D156" s="10" t="s">
        <v>277</v>
      </c>
      <c r="E156" s="125" t="s">
        <v>2791</v>
      </c>
      <c r="F156" s="10" t="s">
        <v>53</v>
      </c>
      <c r="G156" s="10">
        <v>6</v>
      </c>
      <c r="H156" s="10">
        <v>15885.65</v>
      </c>
      <c r="I156" s="67">
        <f t="shared" si="12"/>
        <v>95.31389999999999</v>
      </c>
      <c r="J156" s="23" t="s">
        <v>49</v>
      </c>
      <c r="K156" s="23">
        <v>1</v>
      </c>
      <c r="L156" s="26">
        <v>6</v>
      </c>
      <c r="M156" s="67">
        <v>95.31389999999999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</row>
    <row r="157" spans="2:19" ht="24.75" customHeight="1" x14ac:dyDescent="0.25">
      <c r="B157" s="1" t="s">
        <v>21</v>
      </c>
      <c r="C157" s="123" t="s">
        <v>290</v>
      </c>
      <c r="D157" s="10" t="s">
        <v>277</v>
      </c>
      <c r="E157" s="125" t="s">
        <v>2788</v>
      </c>
      <c r="F157" s="10" t="s">
        <v>53</v>
      </c>
      <c r="G157" s="10">
        <v>53</v>
      </c>
      <c r="H157" s="10">
        <v>23809.51</v>
      </c>
      <c r="I157" s="67">
        <f t="shared" si="12"/>
        <v>1261.9040299999999</v>
      </c>
      <c r="J157" s="23" t="s">
        <v>49</v>
      </c>
      <c r="K157" s="23">
        <v>1</v>
      </c>
      <c r="L157" s="26">
        <v>53</v>
      </c>
      <c r="M157" s="67">
        <v>1261.9040299999999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</row>
    <row r="158" spans="2:19" ht="24.75" customHeight="1" x14ac:dyDescent="0.25">
      <c r="B158" s="1" t="s">
        <v>21</v>
      </c>
      <c r="C158" s="10" t="s">
        <v>291</v>
      </c>
      <c r="D158" s="10" t="s">
        <v>277</v>
      </c>
      <c r="E158" s="10" t="s">
        <v>292</v>
      </c>
      <c r="F158" s="10" t="s">
        <v>53</v>
      </c>
      <c r="G158" s="10">
        <v>45</v>
      </c>
      <c r="H158" s="10">
        <v>480</v>
      </c>
      <c r="I158" s="67">
        <f t="shared" si="12"/>
        <v>21.6</v>
      </c>
      <c r="J158" s="23" t="s">
        <v>49</v>
      </c>
      <c r="K158" s="23">
        <v>1</v>
      </c>
      <c r="L158" s="26">
        <v>45</v>
      </c>
      <c r="M158" s="26">
        <v>21.6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</row>
    <row r="159" spans="2:19" ht="24.75" customHeight="1" x14ac:dyDescent="0.25">
      <c r="B159" s="1" t="s">
        <v>21</v>
      </c>
      <c r="C159" s="10" t="s">
        <v>293</v>
      </c>
      <c r="D159" s="10" t="s">
        <v>277</v>
      </c>
      <c r="E159" s="10" t="s">
        <v>294</v>
      </c>
      <c r="F159" s="10" t="s">
        <v>53</v>
      </c>
      <c r="G159" s="10">
        <v>15</v>
      </c>
      <c r="H159" s="10">
        <v>540</v>
      </c>
      <c r="I159" s="67">
        <f t="shared" si="12"/>
        <v>8.1</v>
      </c>
      <c r="J159" s="23" t="s">
        <v>49</v>
      </c>
      <c r="K159" s="23">
        <v>1</v>
      </c>
      <c r="L159" s="26">
        <v>0</v>
      </c>
      <c r="M159" s="26">
        <v>0</v>
      </c>
      <c r="N159" s="26">
        <v>15</v>
      </c>
      <c r="O159" s="26">
        <v>8.1</v>
      </c>
      <c r="P159" s="26">
        <v>0</v>
      </c>
      <c r="Q159" s="26">
        <v>0</v>
      </c>
      <c r="R159" s="26">
        <v>0</v>
      </c>
      <c r="S159" s="26">
        <v>0</v>
      </c>
    </row>
    <row r="160" spans="2:19" ht="24.75" customHeight="1" x14ac:dyDescent="0.25">
      <c r="B160" s="1" t="s">
        <v>21</v>
      </c>
      <c r="C160" s="10" t="s">
        <v>295</v>
      </c>
      <c r="D160" s="10" t="s">
        <v>277</v>
      </c>
      <c r="E160" s="10" t="s">
        <v>296</v>
      </c>
      <c r="F160" s="10" t="s">
        <v>53</v>
      </c>
      <c r="G160" s="10">
        <v>15</v>
      </c>
      <c r="H160" s="10">
        <v>480</v>
      </c>
      <c r="I160" s="67">
        <f t="shared" si="12"/>
        <v>7.2</v>
      </c>
      <c r="J160" s="23" t="s">
        <v>49</v>
      </c>
      <c r="K160" s="23">
        <v>1</v>
      </c>
      <c r="L160" s="26">
        <v>0</v>
      </c>
      <c r="M160" s="26">
        <v>0</v>
      </c>
      <c r="N160" s="26">
        <v>15</v>
      </c>
      <c r="O160" s="26">
        <v>7.2</v>
      </c>
      <c r="P160" s="26">
        <v>0</v>
      </c>
      <c r="Q160" s="26">
        <v>0</v>
      </c>
      <c r="R160" s="26">
        <v>0</v>
      </c>
      <c r="S160" s="26">
        <v>0</v>
      </c>
    </row>
    <row r="161" spans="2:19" ht="24.75" customHeight="1" x14ac:dyDescent="0.25">
      <c r="B161" s="1" t="s">
        <v>21</v>
      </c>
      <c r="C161" s="123" t="s">
        <v>297</v>
      </c>
      <c r="D161" s="10" t="s">
        <v>277</v>
      </c>
      <c r="E161" s="126" t="s">
        <v>2787</v>
      </c>
      <c r="F161" s="10" t="s">
        <v>53</v>
      </c>
      <c r="G161" s="10">
        <v>6</v>
      </c>
      <c r="H161" s="10">
        <v>20356.46</v>
      </c>
      <c r="I161" s="67">
        <f t="shared" si="12"/>
        <v>122.13875999999999</v>
      </c>
      <c r="J161" s="23" t="s">
        <v>49</v>
      </c>
      <c r="K161" s="23">
        <v>1</v>
      </c>
      <c r="L161" s="26">
        <v>6</v>
      </c>
      <c r="M161" s="26">
        <v>122.13875999999999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</row>
    <row r="162" spans="2:19" ht="24.75" customHeight="1" x14ac:dyDescent="0.25">
      <c r="B162" s="1" t="s">
        <v>21</v>
      </c>
      <c r="C162" s="123" t="s">
        <v>298</v>
      </c>
      <c r="D162" s="10" t="s">
        <v>277</v>
      </c>
      <c r="E162" s="125" t="s">
        <v>2792</v>
      </c>
      <c r="F162" s="10" t="s">
        <v>53</v>
      </c>
      <c r="G162" s="10">
        <v>1</v>
      </c>
      <c r="H162" s="10">
        <v>83533.179999999993</v>
      </c>
      <c r="I162" s="67">
        <f t="shared" si="12"/>
        <v>83.533179999999987</v>
      </c>
      <c r="J162" s="23" t="s">
        <v>49</v>
      </c>
      <c r="K162" s="23">
        <v>1</v>
      </c>
      <c r="L162" s="26">
        <v>1</v>
      </c>
      <c r="M162" s="26">
        <v>83.533179999999987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</row>
    <row r="163" spans="2:19" ht="24.75" customHeight="1" x14ac:dyDescent="0.25">
      <c r="B163" s="1" t="s">
        <v>21</v>
      </c>
      <c r="C163" s="123" t="s">
        <v>299</v>
      </c>
      <c r="D163" s="10" t="s">
        <v>277</v>
      </c>
      <c r="E163" s="125" t="s">
        <v>2793</v>
      </c>
      <c r="F163" s="10" t="s">
        <v>53</v>
      </c>
      <c r="G163" s="10">
        <v>147</v>
      </c>
      <c r="H163" s="10">
        <v>6600</v>
      </c>
      <c r="I163" s="67">
        <f t="shared" si="12"/>
        <v>970.2</v>
      </c>
      <c r="J163" s="23" t="s">
        <v>49</v>
      </c>
      <c r="K163" s="23">
        <v>1</v>
      </c>
      <c r="L163" s="26">
        <v>0</v>
      </c>
      <c r="M163" s="26">
        <v>0</v>
      </c>
      <c r="N163" s="26">
        <v>147</v>
      </c>
      <c r="O163" s="26">
        <v>970.2</v>
      </c>
      <c r="P163" s="26">
        <v>0</v>
      </c>
      <c r="Q163" s="26">
        <v>0</v>
      </c>
      <c r="R163" s="26">
        <v>0</v>
      </c>
      <c r="S163" s="26">
        <v>0</v>
      </c>
    </row>
    <row r="164" spans="2:19" ht="24.75" customHeight="1" x14ac:dyDescent="0.25">
      <c r="B164" s="1" t="s">
        <v>21</v>
      </c>
      <c r="C164" s="123" t="s">
        <v>300</v>
      </c>
      <c r="D164" s="10" t="s">
        <v>277</v>
      </c>
      <c r="E164" s="125" t="s">
        <v>2794</v>
      </c>
      <c r="F164" s="10" t="s">
        <v>53</v>
      </c>
      <c r="G164" s="10">
        <v>117</v>
      </c>
      <c r="H164" s="10">
        <v>7196.33</v>
      </c>
      <c r="I164" s="67">
        <f t="shared" si="12"/>
        <v>841.97060999999997</v>
      </c>
      <c r="J164" s="23" t="s">
        <v>49</v>
      </c>
      <c r="K164" s="23">
        <v>1</v>
      </c>
      <c r="L164" s="26">
        <v>0</v>
      </c>
      <c r="M164" s="26">
        <v>0</v>
      </c>
      <c r="N164" s="26">
        <v>117</v>
      </c>
      <c r="O164" s="67">
        <v>841.97060999999997</v>
      </c>
      <c r="P164" s="26">
        <v>0</v>
      </c>
      <c r="Q164" s="26">
        <v>0</v>
      </c>
      <c r="R164" s="26">
        <v>0</v>
      </c>
      <c r="S164" s="26">
        <v>0</v>
      </c>
    </row>
    <row r="165" spans="2:19" ht="24.75" customHeight="1" x14ac:dyDescent="0.25">
      <c r="B165" s="1" t="s">
        <v>21</v>
      </c>
      <c r="C165" s="123" t="s">
        <v>301</v>
      </c>
      <c r="D165" s="10" t="s">
        <v>277</v>
      </c>
      <c r="E165" s="125" t="s">
        <v>2795</v>
      </c>
      <c r="F165" s="10" t="s">
        <v>53</v>
      </c>
      <c r="G165" s="10">
        <v>51</v>
      </c>
      <c r="H165" s="10">
        <v>11339.33</v>
      </c>
      <c r="I165" s="67">
        <f t="shared" si="12"/>
        <v>578.30583000000001</v>
      </c>
      <c r="J165" s="23" t="s">
        <v>49</v>
      </c>
      <c r="K165" s="23">
        <v>1</v>
      </c>
      <c r="L165" s="26">
        <v>0</v>
      </c>
      <c r="M165" s="26">
        <v>0</v>
      </c>
      <c r="N165" s="26">
        <v>51</v>
      </c>
      <c r="O165" s="26">
        <v>578.30583000000001</v>
      </c>
      <c r="P165" s="26">
        <v>0</v>
      </c>
      <c r="Q165" s="26">
        <v>0</v>
      </c>
      <c r="R165" s="26">
        <v>0</v>
      </c>
      <c r="S165" s="26">
        <v>0</v>
      </c>
    </row>
    <row r="166" spans="2:19" ht="24.75" customHeight="1" x14ac:dyDescent="0.25">
      <c r="B166" s="1" t="s">
        <v>21</v>
      </c>
      <c r="C166" s="10" t="s">
        <v>302</v>
      </c>
      <c r="D166" s="10" t="s">
        <v>277</v>
      </c>
      <c r="E166" s="10" t="s">
        <v>303</v>
      </c>
      <c r="F166" s="10" t="s">
        <v>53</v>
      </c>
      <c r="G166" s="10">
        <v>0</v>
      </c>
      <c r="H166" s="10">
        <v>918.39</v>
      </c>
      <c r="I166" s="67">
        <f t="shared" si="12"/>
        <v>0</v>
      </c>
      <c r="J166" s="23" t="s">
        <v>49</v>
      </c>
      <c r="K166" s="23">
        <v>1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</row>
    <row r="167" spans="2:19" ht="24.75" customHeight="1" x14ac:dyDescent="0.25">
      <c r="B167" s="1" t="s">
        <v>21</v>
      </c>
      <c r="C167" s="123" t="s">
        <v>304</v>
      </c>
      <c r="D167" s="10" t="s">
        <v>277</v>
      </c>
      <c r="E167" s="125" t="s">
        <v>2796</v>
      </c>
      <c r="F167" s="10" t="s">
        <v>53</v>
      </c>
      <c r="G167" s="10">
        <v>2</v>
      </c>
      <c r="H167" s="10">
        <v>918.39</v>
      </c>
      <c r="I167" s="67">
        <f t="shared" si="12"/>
        <v>1.8367800000000001</v>
      </c>
      <c r="J167" s="23" t="s">
        <v>49</v>
      </c>
      <c r="K167" s="23">
        <v>1</v>
      </c>
      <c r="L167" s="26">
        <v>0</v>
      </c>
      <c r="M167" s="26">
        <v>0</v>
      </c>
      <c r="N167" s="26">
        <v>2</v>
      </c>
      <c r="O167" s="26">
        <v>1.8367800000000001</v>
      </c>
      <c r="P167" s="26">
        <v>0</v>
      </c>
      <c r="Q167" s="26">
        <v>0</v>
      </c>
      <c r="R167" s="26">
        <v>0</v>
      </c>
      <c r="S167" s="26">
        <v>0</v>
      </c>
    </row>
    <row r="168" spans="2:19" ht="24.75" customHeight="1" x14ac:dyDescent="0.25">
      <c r="B168" s="1" t="s">
        <v>21</v>
      </c>
      <c r="C168" s="123" t="s">
        <v>305</v>
      </c>
      <c r="D168" s="10" t="s">
        <v>277</v>
      </c>
      <c r="E168" s="125" t="s">
        <v>2797</v>
      </c>
      <c r="F168" s="10" t="s">
        <v>53</v>
      </c>
      <c r="G168" s="10">
        <v>6</v>
      </c>
      <c r="H168" s="10">
        <v>1320</v>
      </c>
      <c r="I168" s="67">
        <f t="shared" si="12"/>
        <v>7.92</v>
      </c>
      <c r="J168" s="23" t="s">
        <v>49</v>
      </c>
      <c r="K168" s="23">
        <v>1</v>
      </c>
      <c r="L168" s="26">
        <v>0</v>
      </c>
      <c r="M168" s="26">
        <v>0</v>
      </c>
      <c r="N168" s="26">
        <v>6</v>
      </c>
      <c r="O168" s="26">
        <v>7.92</v>
      </c>
      <c r="P168" s="26">
        <v>0</v>
      </c>
      <c r="Q168" s="26">
        <v>0</v>
      </c>
      <c r="R168" s="26">
        <v>0</v>
      </c>
      <c r="S168" s="26">
        <v>0</v>
      </c>
    </row>
    <row r="169" spans="2:19" ht="15" customHeight="1" x14ac:dyDescent="0.25">
      <c r="B169" s="1" t="s">
        <v>21</v>
      </c>
      <c r="C169" s="10" t="s">
        <v>306</v>
      </c>
      <c r="D169" s="10" t="s">
        <v>277</v>
      </c>
      <c r="E169" s="10" t="s">
        <v>307</v>
      </c>
      <c r="F169" s="10" t="s">
        <v>53</v>
      </c>
      <c r="G169" s="10">
        <v>54</v>
      </c>
      <c r="H169" s="10">
        <v>348</v>
      </c>
      <c r="I169" s="67">
        <f t="shared" si="12"/>
        <v>18.792000000000002</v>
      </c>
      <c r="J169" s="23" t="s">
        <v>49</v>
      </c>
      <c r="K169" s="23" t="s">
        <v>308</v>
      </c>
      <c r="L169" s="26">
        <v>30</v>
      </c>
      <c r="M169" s="26">
        <v>10.44</v>
      </c>
      <c r="N169" s="26">
        <v>24</v>
      </c>
      <c r="O169" s="26">
        <f>H169*N169/1000</f>
        <v>8.3520000000000003</v>
      </c>
      <c r="P169" s="26">
        <v>0</v>
      </c>
      <c r="Q169" s="26">
        <v>0</v>
      </c>
      <c r="R169" s="26">
        <v>0</v>
      </c>
      <c r="S169" s="26">
        <v>0</v>
      </c>
    </row>
    <row r="170" spans="2:19" ht="15" customHeight="1" thickBot="1" x14ac:dyDescent="0.3">
      <c r="B170" s="1" t="s">
        <v>21</v>
      </c>
      <c r="C170" s="10" t="s">
        <v>309</v>
      </c>
      <c r="D170" s="10" t="s">
        <v>277</v>
      </c>
      <c r="E170" s="10" t="s">
        <v>310</v>
      </c>
      <c r="F170" s="10" t="s">
        <v>53</v>
      </c>
      <c r="G170" s="10">
        <v>10</v>
      </c>
      <c r="H170" s="10">
        <v>480</v>
      </c>
      <c r="I170" s="67">
        <f t="shared" si="12"/>
        <v>4.8</v>
      </c>
      <c r="J170" s="23" t="s">
        <v>49</v>
      </c>
      <c r="K170" s="23" t="s">
        <v>308</v>
      </c>
      <c r="L170" s="26">
        <v>10</v>
      </c>
      <c r="M170" s="26">
        <v>4.8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</row>
    <row r="171" spans="2:19" ht="16.5" customHeight="1" thickTop="1" thickBot="1" x14ac:dyDescent="0.35">
      <c r="C171" s="103"/>
      <c r="D171" s="103"/>
      <c r="E171" s="15"/>
      <c r="F171" s="15"/>
      <c r="G171" s="15"/>
      <c r="H171" s="18"/>
      <c r="I171" s="53">
        <f>SUM(I145:I170)</f>
        <v>13110.664499999999</v>
      </c>
      <c r="J171" s="65"/>
      <c r="K171" s="65"/>
      <c r="L171" s="55"/>
      <c r="M171" s="53">
        <f>SUM(M145:M170)</f>
        <v>10385.398379999999</v>
      </c>
      <c r="N171" s="55"/>
      <c r="O171" s="53">
        <f>SUM(O145:O170)</f>
        <v>2725.2661199999998</v>
      </c>
      <c r="P171" s="55"/>
      <c r="Q171" s="53">
        <v>0</v>
      </c>
      <c r="R171" s="55"/>
      <c r="S171" s="53">
        <v>0</v>
      </c>
    </row>
    <row r="172" spans="2:19" ht="15.75" customHeight="1" thickTop="1" x14ac:dyDescent="0.25">
      <c r="C172" s="19"/>
      <c r="D172" s="20" t="s">
        <v>311</v>
      </c>
      <c r="E172" s="20"/>
      <c r="F172" s="20"/>
      <c r="G172" s="20"/>
      <c r="H172" s="20"/>
      <c r="I172" s="56"/>
      <c r="J172" s="68"/>
      <c r="K172" s="68"/>
      <c r="L172" s="56"/>
      <c r="M172" s="56"/>
      <c r="N172" s="56"/>
      <c r="O172" s="56"/>
      <c r="P172" s="56"/>
      <c r="Q172" s="56"/>
      <c r="R172" s="56"/>
      <c r="S172" s="56"/>
    </row>
    <row r="173" spans="2:19" ht="36.75" customHeight="1" thickBot="1" x14ac:dyDescent="0.3">
      <c r="B173" s="1" t="s">
        <v>21</v>
      </c>
      <c r="C173" s="10" t="s">
        <v>312</v>
      </c>
      <c r="D173" s="10" t="s">
        <v>313</v>
      </c>
      <c r="E173" s="10" t="s">
        <v>314</v>
      </c>
      <c r="F173" s="10" t="s">
        <v>315</v>
      </c>
      <c r="G173" s="10">
        <v>10</v>
      </c>
      <c r="H173" s="10">
        <v>5400</v>
      </c>
      <c r="I173" s="26">
        <f>G173*H173/1000</f>
        <v>54</v>
      </c>
      <c r="J173" s="23" t="s">
        <v>49</v>
      </c>
      <c r="K173" s="23">
        <v>2</v>
      </c>
      <c r="L173" s="26">
        <v>10</v>
      </c>
      <c r="M173" s="26">
        <v>54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</row>
    <row r="174" spans="2:19" ht="16.5" customHeight="1" thickTop="1" thickBot="1" x14ac:dyDescent="0.35">
      <c r="C174" s="103"/>
      <c r="D174" s="103"/>
      <c r="E174" s="15"/>
      <c r="F174" s="15"/>
      <c r="G174" s="15"/>
      <c r="H174" s="15"/>
      <c r="I174" s="53">
        <v>54</v>
      </c>
      <c r="J174" s="65"/>
      <c r="K174" s="65"/>
      <c r="L174" s="55"/>
      <c r="M174" s="53">
        <f>SUM(M173)</f>
        <v>54</v>
      </c>
      <c r="N174" s="55"/>
      <c r="O174" s="53">
        <v>0</v>
      </c>
      <c r="P174" s="55"/>
      <c r="Q174" s="53">
        <v>0</v>
      </c>
      <c r="R174" s="55"/>
      <c r="S174" s="53">
        <v>0</v>
      </c>
    </row>
    <row r="175" spans="2:19" ht="15.75" customHeight="1" thickTop="1" x14ac:dyDescent="0.25">
      <c r="C175" s="19"/>
      <c r="D175" s="20" t="s">
        <v>316</v>
      </c>
      <c r="E175" s="20"/>
      <c r="F175" s="20"/>
      <c r="G175" s="20"/>
      <c r="H175" s="20"/>
      <c r="I175" s="56"/>
      <c r="J175" s="68"/>
      <c r="K175" s="68"/>
      <c r="L175" s="56"/>
      <c r="M175" s="56"/>
      <c r="N175" s="56"/>
      <c r="O175" s="56"/>
      <c r="P175" s="56"/>
      <c r="Q175" s="56"/>
      <c r="R175" s="56"/>
      <c r="S175" s="56"/>
    </row>
    <row r="176" spans="2:19" ht="24.75" customHeight="1" x14ac:dyDescent="0.25">
      <c r="B176" s="1" t="s">
        <v>21</v>
      </c>
      <c r="C176" s="10" t="s">
        <v>317</v>
      </c>
      <c r="D176" s="10" t="s">
        <v>318</v>
      </c>
      <c r="E176" s="10" t="s">
        <v>319</v>
      </c>
      <c r="F176" s="10" t="s">
        <v>53</v>
      </c>
      <c r="G176" s="10">
        <v>0</v>
      </c>
      <c r="H176" s="10">
        <v>24409.86</v>
      </c>
      <c r="I176" s="67">
        <f t="shared" ref="I176:I183" si="13">G176*H176/1000</f>
        <v>0</v>
      </c>
      <c r="J176" s="23" t="s">
        <v>49</v>
      </c>
      <c r="K176" s="23">
        <v>1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</row>
    <row r="177" spans="2:19" ht="24.75" customHeight="1" x14ac:dyDescent="0.25">
      <c r="B177" s="1" t="s">
        <v>21</v>
      </c>
      <c r="C177" s="123" t="s">
        <v>320</v>
      </c>
      <c r="D177" s="10" t="s">
        <v>318</v>
      </c>
      <c r="E177" s="125" t="s">
        <v>2798</v>
      </c>
      <c r="F177" s="10" t="s">
        <v>53</v>
      </c>
      <c r="G177" s="10">
        <v>51</v>
      </c>
      <c r="H177" s="10">
        <v>27406.21</v>
      </c>
      <c r="I177" s="67">
        <f t="shared" si="13"/>
        <v>1397.7167099999999</v>
      </c>
      <c r="J177" s="23" t="s">
        <v>49</v>
      </c>
      <c r="K177" s="23">
        <v>1</v>
      </c>
      <c r="L177" s="26">
        <v>51</v>
      </c>
      <c r="M177" s="67">
        <f>H177*L177/1000</f>
        <v>1397.7167099999999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</row>
    <row r="178" spans="2:19" ht="24.75" customHeight="1" x14ac:dyDescent="0.25">
      <c r="B178" s="1" t="s">
        <v>21</v>
      </c>
      <c r="C178" s="123" t="s">
        <v>321</v>
      </c>
      <c r="D178" s="10" t="s">
        <v>318</v>
      </c>
      <c r="E178" s="125" t="s">
        <v>2799</v>
      </c>
      <c r="F178" s="10" t="s">
        <v>53</v>
      </c>
      <c r="G178" s="10">
        <v>25</v>
      </c>
      <c r="H178" s="10">
        <v>32543.78</v>
      </c>
      <c r="I178" s="67">
        <f t="shared" si="13"/>
        <v>813.59450000000004</v>
      </c>
      <c r="J178" s="23" t="s">
        <v>49</v>
      </c>
      <c r="K178" s="23">
        <v>1</v>
      </c>
      <c r="L178" s="26">
        <v>25</v>
      </c>
      <c r="M178" s="26">
        <v>813.59450000000004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</row>
    <row r="179" spans="2:19" ht="24.75" customHeight="1" x14ac:dyDescent="0.25">
      <c r="B179" s="1" t="s">
        <v>21</v>
      </c>
      <c r="C179" s="123" t="s">
        <v>322</v>
      </c>
      <c r="D179" s="10" t="s">
        <v>318</v>
      </c>
      <c r="E179" s="125" t="s">
        <v>2800</v>
      </c>
      <c r="F179" s="10" t="s">
        <v>53</v>
      </c>
      <c r="G179" s="10">
        <v>5</v>
      </c>
      <c r="H179" s="10">
        <v>39977.050000000003</v>
      </c>
      <c r="I179" s="67">
        <f t="shared" si="13"/>
        <v>199.88525000000001</v>
      </c>
      <c r="J179" s="23" t="s">
        <v>49</v>
      </c>
      <c r="K179" s="23">
        <v>1</v>
      </c>
      <c r="L179" s="26">
        <v>5</v>
      </c>
      <c r="M179" s="26">
        <v>199.88525000000001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</row>
    <row r="180" spans="2:19" ht="24.75" customHeight="1" x14ac:dyDescent="0.25">
      <c r="B180" s="1" t="s">
        <v>21</v>
      </c>
      <c r="C180" s="123" t="s">
        <v>323</v>
      </c>
      <c r="D180" s="10" t="s">
        <v>324</v>
      </c>
      <c r="E180" s="125" t="s">
        <v>2801</v>
      </c>
      <c r="F180" s="10" t="s">
        <v>53</v>
      </c>
      <c r="G180" s="10">
        <v>14</v>
      </c>
      <c r="H180" s="10">
        <v>5847.6</v>
      </c>
      <c r="I180" s="67">
        <f t="shared" si="13"/>
        <v>81.866400000000013</v>
      </c>
      <c r="J180" s="23" t="s">
        <v>49</v>
      </c>
      <c r="K180" s="23">
        <v>1</v>
      </c>
      <c r="L180" s="26">
        <v>14</v>
      </c>
      <c r="M180" s="26">
        <v>81.866400000000013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</row>
    <row r="181" spans="2:19" ht="24.75" customHeight="1" x14ac:dyDescent="0.25">
      <c r="B181" s="1" t="s">
        <v>21</v>
      </c>
      <c r="C181" s="123" t="s">
        <v>325</v>
      </c>
      <c r="D181" s="10" t="s">
        <v>324</v>
      </c>
      <c r="E181" s="125" t="s">
        <v>2802</v>
      </c>
      <c r="F181" s="10" t="s">
        <v>53</v>
      </c>
      <c r="G181" s="10">
        <v>170</v>
      </c>
      <c r="H181" s="10">
        <v>7658.23</v>
      </c>
      <c r="I181" s="67">
        <f t="shared" si="13"/>
        <v>1301.8990999999999</v>
      </c>
      <c r="J181" s="23" t="s">
        <v>49</v>
      </c>
      <c r="K181" s="23">
        <v>1</v>
      </c>
      <c r="L181" s="26">
        <v>170</v>
      </c>
      <c r="M181" s="26">
        <f>H181*L181/1000</f>
        <v>1301.8990999999999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</row>
    <row r="182" spans="2:19" ht="24.75" customHeight="1" x14ac:dyDescent="0.25">
      <c r="B182" s="1" t="s">
        <v>21</v>
      </c>
      <c r="C182" s="123" t="s">
        <v>326</v>
      </c>
      <c r="D182" s="10" t="s">
        <v>324</v>
      </c>
      <c r="E182" s="125" t="s">
        <v>2803</v>
      </c>
      <c r="F182" s="10" t="s">
        <v>53</v>
      </c>
      <c r="G182" s="10">
        <v>43</v>
      </c>
      <c r="H182" s="10">
        <v>9628.7000000000007</v>
      </c>
      <c r="I182" s="67">
        <f t="shared" si="13"/>
        <v>414.03410000000002</v>
      </c>
      <c r="J182" s="23" t="s">
        <v>49</v>
      </c>
      <c r="K182" s="23">
        <v>1</v>
      </c>
      <c r="L182" s="26">
        <v>43</v>
      </c>
      <c r="M182" s="26">
        <f>H182*L182/1000</f>
        <v>414.03410000000002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</row>
    <row r="183" spans="2:19" ht="24.75" customHeight="1" thickBot="1" x14ac:dyDescent="0.3">
      <c r="B183" s="1" t="s">
        <v>21</v>
      </c>
      <c r="C183" s="123" t="s">
        <v>327</v>
      </c>
      <c r="D183" s="10" t="s">
        <v>324</v>
      </c>
      <c r="E183" s="125" t="s">
        <v>2804</v>
      </c>
      <c r="F183" s="10" t="s">
        <v>53</v>
      </c>
      <c r="G183" s="10">
        <v>9</v>
      </c>
      <c r="H183" s="10">
        <v>21832.799999999999</v>
      </c>
      <c r="I183" s="67">
        <f t="shared" si="13"/>
        <v>196.49519999999998</v>
      </c>
      <c r="J183" s="23" t="s">
        <v>49</v>
      </c>
      <c r="K183" s="23">
        <v>1</v>
      </c>
      <c r="L183" s="26">
        <v>9</v>
      </c>
      <c r="M183" s="26">
        <v>196.49519999999998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</row>
    <row r="184" spans="2:19" ht="16.5" customHeight="1" thickTop="1" thickBot="1" x14ac:dyDescent="0.35">
      <c r="C184" s="103"/>
      <c r="D184" s="103"/>
      <c r="E184" s="15"/>
      <c r="F184" s="15"/>
      <c r="G184" s="15"/>
      <c r="H184" s="18"/>
      <c r="I184" s="53">
        <f>SUM(I176:I183)</f>
        <v>4405.4912599999998</v>
      </c>
      <c r="J184" s="65"/>
      <c r="K184" s="65"/>
      <c r="L184" s="55"/>
      <c r="M184" s="53">
        <f>SUM(M176:M183)</f>
        <v>4405.4912599999998</v>
      </c>
      <c r="N184" s="55"/>
      <c r="O184" s="53">
        <v>0</v>
      </c>
      <c r="P184" s="55"/>
      <c r="Q184" s="53">
        <v>0</v>
      </c>
      <c r="R184" s="55"/>
      <c r="S184" s="53">
        <v>0</v>
      </c>
    </row>
    <row r="185" spans="2:19" ht="25.5" customHeight="1" thickTop="1" x14ac:dyDescent="0.25">
      <c r="C185" s="19"/>
      <c r="D185" s="20" t="s">
        <v>328</v>
      </c>
      <c r="E185" s="20"/>
      <c r="F185" s="20"/>
      <c r="G185" s="20"/>
      <c r="H185" s="20"/>
      <c r="I185" s="56"/>
      <c r="J185" s="68"/>
      <c r="K185" s="68"/>
      <c r="L185" s="56"/>
      <c r="M185" s="56"/>
      <c r="N185" s="56"/>
      <c r="O185" s="56"/>
      <c r="P185" s="56"/>
      <c r="Q185" s="56"/>
      <c r="R185" s="56"/>
      <c r="S185" s="56"/>
    </row>
    <row r="186" spans="2:19" ht="22.5" customHeight="1" x14ac:dyDescent="0.25">
      <c r="B186" s="1" t="s">
        <v>21</v>
      </c>
      <c r="C186" s="10" t="s">
        <v>329</v>
      </c>
      <c r="D186" s="10" t="s">
        <v>330</v>
      </c>
      <c r="E186" s="10" t="s">
        <v>331</v>
      </c>
      <c r="F186" s="10" t="s">
        <v>53</v>
      </c>
      <c r="G186" s="10">
        <v>250</v>
      </c>
      <c r="H186" s="10">
        <v>540</v>
      </c>
      <c r="I186" s="26">
        <f>G186*H186/1000</f>
        <v>135</v>
      </c>
      <c r="J186" s="23" t="s">
        <v>49</v>
      </c>
      <c r="K186" s="23">
        <v>2</v>
      </c>
      <c r="L186" s="26">
        <v>250</v>
      </c>
      <c r="M186" s="26">
        <v>135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</row>
    <row r="187" spans="2:19" ht="22.5" customHeight="1" thickBot="1" x14ac:dyDescent="0.3">
      <c r="B187" s="1" t="s">
        <v>21</v>
      </c>
      <c r="C187" s="10" t="s">
        <v>332</v>
      </c>
      <c r="D187" s="10" t="s">
        <v>330</v>
      </c>
      <c r="E187" s="10" t="s">
        <v>333</v>
      </c>
      <c r="F187" s="10" t="s">
        <v>53</v>
      </c>
      <c r="G187" s="10">
        <v>20</v>
      </c>
      <c r="H187" s="10">
        <v>720</v>
      </c>
      <c r="I187" s="26">
        <f>G187*H187/1000</f>
        <v>14.4</v>
      </c>
      <c r="J187" s="23" t="s">
        <v>49</v>
      </c>
      <c r="K187" s="23">
        <v>2</v>
      </c>
      <c r="L187" s="26">
        <v>0</v>
      </c>
      <c r="M187" s="26">
        <v>0</v>
      </c>
      <c r="N187" s="26">
        <v>20</v>
      </c>
      <c r="O187" s="26">
        <v>14.4</v>
      </c>
      <c r="P187" s="26">
        <v>0</v>
      </c>
      <c r="Q187" s="26">
        <v>0</v>
      </c>
      <c r="R187" s="26">
        <v>0</v>
      </c>
      <c r="S187" s="26">
        <v>0</v>
      </c>
    </row>
    <row r="188" spans="2:19" ht="16.5" customHeight="1" thickTop="1" thickBot="1" x14ac:dyDescent="0.35">
      <c r="C188" s="103"/>
      <c r="D188" s="103"/>
      <c r="E188" s="15"/>
      <c r="F188" s="15"/>
      <c r="G188" s="15"/>
      <c r="H188" s="18"/>
      <c r="I188" s="53">
        <f>SUM(I186:I187)</f>
        <v>149.4</v>
      </c>
      <c r="J188" s="65"/>
      <c r="K188" s="65"/>
      <c r="L188" s="55"/>
      <c r="M188" s="53">
        <f>SUM(M186:M187)</f>
        <v>135</v>
      </c>
      <c r="N188" s="55"/>
      <c r="O188" s="53">
        <f>SUM(O186:O187)</f>
        <v>14.4</v>
      </c>
      <c r="P188" s="55"/>
      <c r="Q188" s="53">
        <v>0</v>
      </c>
      <c r="R188" s="55"/>
      <c r="S188" s="53">
        <v>0</v>
      </c>
    </row>
    <row r="189" spans="2:19" ht="25.5" customHeight="1" thickTop="1" x14ac:dyDescent="0.25">
      <c r="C189" s="19"/>
      <c r="D189" s="20" t="s">
        <v>334</v>
      </c>
      <c r="E189" s="20"/>
      <c r="F189" s="20"/>
      <c r="G189" s="20"/>
      <c r="H189" s="20"/>
      <c r="I189" s="56"/>
      <c r="J189" s="68"/>
      <c r="K189" s="68"/>
      <c r="L189" s="56"/>
      <c r="M189" s="56"/>
      <c r="N189" s="56"/>
      <c r="O189" s="56"/>
      <c r="P189" s="56"/>
      <c r="Q189" s="56"/>
      <c r="R189" s="56"/>
      <c r="S189" s="56"/>
    </row>
    <row r="190" spans="2:19" ht="24.75" customHeight="1" x14ac:dyDescent="0.25">
      <c r="B190" s="1" t="s">
        <v>21</v>
      </c>
      <c r="C190" s="123" t="s">
        <v>335</v>
      </c>
      <c r="D190" s="10" t="s">
        <v>228</v>
      </c>
      <c r="E190" s="125" t="s">
        <v>2805</v>
      </c>
      <c r="F190" s="10" t="s">
        <v>53</v>
      </c>
      <c r="G190" s="10">
        <v>26</v>
      </c>
      <c r="H190" s="10">
        <v>525.82000000000005</v>
      </c>
      <c r="I190" s="67">
        <f>G190*H190/1000</f>
        <v>13.671320000000001</v>
      </c>
      <c r="J190" s="23" t="s">
        <v>49</v>
      </c>
      <c r="K190" s="23">
        <v>1</v>
      </c>
      <c r="L190" s="26">
        <v>26</v>
      </c>
      <c r="M190" s="26">
        <f>H190*L190/1000</f>
        <v>13.671320000000001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</row>
    <row r="191" spans="2:19" ht="24.75" customHeight="1" x14ac:dyDescent="0.25">
      <c r="B191" s="1" t="s">
        <v>21</v>
      </c>
      <c r="C191" s="123" t="s">
        <v>336</v>
      </c>
      <c r="D191" s="10" t="s">
        <v>228</v>
      </c>
      <c r="E191" s="125" t="s">
        <v>2806</v>
      </c>
      <c r="F191" s="10" t="s">
        <v>53</v>
      </c>
      <c r="G191" s="10">
        <v>114</v>
      </c>
      <c r="H191" s="10">
        <v>676.25</v>
      </c>
      <c r="I191" s="67">
        <f>G191*H191/1000</f>
        <v>77.092500000000001</v>
      </c>
      <c r="J191" s="23" t="s">
        <v>49</v>
      </c>
      <c r="K191" s="23">
        <v>1</v>
      </c>
      <c r="L191" s="26">
        <v>114</v>
      </c>
      <c r="M191" s="26">
        <v>77.092500000000001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</row>
    <row r="192" spans="2:19" ht="24.75" customHeight="1" thickBot="1" x14ac:dyDescent="0.3">
      <c r="B192" s="1" t="s">
        <v>21</v>
      </c>
      <c r="C192" s="10" t="s">
        <v>337</v>
      </c>
      <c r="D192" s="10" t="s">
        <v>228</v>
      </c>
      <c r="E192" s="10" t="s">
        <v>338</v>
      </c>
      <c r="F192" s="10" t="s">
        <v>53</v>
      </c>
      <c r="G192" s="10">
        <v>0</v>
      </c>
      <c r="H192" s="10">
        <v>1248.1400000000001</v>
      </c>
      <c r="I192" s="67">
        <f>G192*H192/1000</f>
        <v>0</v>
      </c>
      <c r="J192" s="23" t="s">
        <v>49</v>
      </c>
      <c r="K192" s="23">
        <v>1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</row>
    <row r="193" spans="2:19" ht="16.5" customHeight="1" thickTop="1" thickBot="1" x14ac:dyDescent="0.35">
      <c r="C193" s="103"/>
      <c r="D193" s="103"/>
      <c r="E193" s="15"/>
      <c r="F193" s="15"/>
      <c r="G193" s="15"/>
      <c r="H193" s="18"/>
      <c r="I193" s="53">
        <f>SUM(I190:I192)</f>
        <v>90.76382000000001</v>
      </c>
      <c r="J193" s="65"/>
      <c r="K193" s="65"/>
      <c r="L193" s="55"/>
      <c r="M193" s="53">
        <f>SUM(M190:M192)</f>
        <v>90.76382000000001</v>
      </c>
      <c r="N193" s="55"/>
      <c r="O193" s="53">
        <v>0</v>
      </c>
      <c r="P193" s="55"/>
      <c r="Q193" s="53">
        <v>0</v>
      </c>
      <c r="R193" s="55"/>
      <c r="S193" s="53">
        <v>0</v>
      </c>
    </row>
    <row r="194" spans="2:19" ht="15.75" customHeight="1" thickTop="1" x14ac:dyDescent="0.25">
      <c r="C194" s="19"/>
      <c r="D194" s="20" t="s">
        <v>339</v>
      </c>
      <c r="E194" s="20"/>
      <c r="F194" s="20"/>
      <c r="G194" s="20"/>
      <c r="H194" s="20"/>
      <c r="I194" s="56"/>
      <c r="J194" s="68"/>
      <c r="K194" s="68"/>
      <c r="L194" s="56"/>
      <c r="M194" s="56"/>
      <c r="N194" s="56"/>
      <c r="O194" s="56"/>
      <c r="P194" s="56"/>
      <c r="Q194" s="56"/>
      <c r="R194" s="56"/>
      <c r="S194" s="56"/>
    </row>
    <row r="195" spans="2:19" ht="15" customHeight="1" x14ac:dyDescent="0.25">
      <c r="B195" s="1" t="s">
        <v>21</v>
      </c>
      <c r="C195" s="10" t="s">
        <v>340</v>
      </c>
      <c r="D195" s="10" t="s">
        <v>341</v>
      </c>
      <c r="E195" s="10" t="s">
        <v>342</v>
      </c>
      <c r="F195" s="10" t="s">
        <v>53</v>
      </c>
      <c r="G195" s="10">
        <v>0</v>
      </c>
      <c r="H195" s="10">
        <v>625</v>
      </c>
      <c r="I195" s="26">
        <f t="shared" ref="I195:I202" si="14">G195*H195/1000</f>
        <v>0</v>
      </c>
      <c r="J195" s="23" t="s">
        <v>49</v>
      </c>
      <c r="K195" s="23">
        <v>1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</row>
    <row r="196" spans="2:19" ht="15" customHeight="1" x14ac:dyDescent="0.25">
      <c r="B196" s="1" t="s">
        <v>21</v>
      </c>
      <c r="C196" s="10" t="s">
        <v>343</v>
      </c>
      <c r="D196" s="10" t="s">
        <v>341</v>
      </c>
      <c r="E196" s="10" t="s">
        <v>344</v>
      </c>
      <c r="F196" s="10" t="s">
        <v>53</v>
      </c>
      <c r="G196" s="10">
        <v>137</v>
      </c>
      <c r="H196" s="10">
        <v>650</v>
      </c>
      <c r="I196" s="26">
        <f t="shared" si="14"/>
        <v>89.05</v>
      </c>
      <c r="J196" s="23" t="s">
        <v>49</v>
      </c>
      <c r="K196" s="23">
        <v>1</v>
      </c>
      <c r="L196" s="26">
        <v>0</v>
      </c>
      <c r="M196" s="26">
        <v>0</v>
      </c>
      <c r="N196" s="26">
        <v>137</v>
      </c>
      <c r="O196" s="26">
        <f>H196*N196/1000</f>
        <v>89.05</v>
      </c>
      <c r="P196" s="26">
        <v>0</v>
      </c>
      <c r="Q196" s="26">
        <v>0</v>
      </c>
      <c r="R196" s="26">
        <v>0</v>
      </c>
      <c r="S196" s="26">
        <v>0</v>
      </c>
    </row>
    <row r="197" spans="2:19" ht="24.75" customHeight="1" x14ac:dyDescent="0.25">
      <c r="B197" s="1" t="s">
        <v>21</v>
      </c>
      <c r="C197" s="10" t="s">
        <v>345</v>
      </c>
      <c r="D197" s="10" t="s">
        <v>341</v>
      </c>
      <c r="E197" s="10" t="s">
        <v>346</v>
      </c>
      <c r="F197" s="10" t="s">
        <v>53</v>
      </c>
      <c r="G197" s="10">
        <v>0</v>
      </c>
      <c r="H197" s="10">
        <v>1550</v>
      </c>
      <c r="I197" s="26">
        <f t="shared" si="14"/>
        <v>0</v>
      </c>
      <c r="J197" s="23" t="s">
        <v>49</v>
      </c>
      <c r="K197" s="23">
        <v>1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</row>
    <row r="198" spans="2:19" ht="15" customHeight="1" x14ac:dyDescent="0.25">
      <c r="B198" s="1" t="s">
        <v>21</v>
      </c>
      <c r="C198" s="10" t="s">
        <v>347</v>
      </c>
      <c r="D198" s="10" t="s">
        <v>341</v>
      </c>
      <c r="E198" s="10" t="s">
        <v>348</v>
      </c>
      <c r="F198" s="10" t="s">
        <v>53</v>
      </c>
      <c r="G198" s="10">
        <v>0</v>
      </c>
      <c r="H198" s="10">
        <v>2400</v>
      </c>
      <c r="I198" s="26">
        <f t="shared" si="14"/>
        <v>0</v>
      </c>
      <c r="J198" s="23" t="s">
        <v>49</v>
      </c>
      <c r="K198" s="23">
        <v>1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</row>
    <row r="199" spans="2:19" ht="15" customHeight="1" x14ac:dyDescent="0.25">
      <c r="B199" s="1" t="s">
        <v>21</v>
      </c>
      <c r="C199" s="10" t="s">
        <v>349</v>
      </c>
      <c r="D199" s="10" t="s">
        <v>341</v>
      </c>
      <c r="E199" s="10" t="s">
        <v>350</v>
      </c>
      <c r="F199" s="10" t="s">
        <v>53</v>
      </c>
      <c r="G199" s="10">
        <v>5</v>
      </c>
      <c r="H199" s="10">
        <v>3800</v>
      </c>
      <c r="I199" s="26">
        <f t="shared" si="14"/>
        <v>19</v>
      </c>
      <c r="J199" s="23" t="s">
        <v>49</v>
      </c>
      <c r="K199" s="23">
        <v>1</v>
      </c>
      <c r="L199" s="26">
        <v>0</v>
      </c>
      <c r="M199" s="26">
        <v>0</v>
      </c>
      <c r="N199" s="26">
        <v>5</v>
      </c>
      <c r="O199" s="26">
        <v>19</v>
      </c>
      <c r="P199" s="26">
        <v>0</v>
      </c>
      <c r="Q199" s="26">
        <v>0</v>
      </c>
      <c r="R199" s="26">
        <v>0</v>
      </c>
      <c r="S199" s="26">
        <v>0</v>
      </c>
    </row>
    <row r="200" spans="2:19" ht="15" customHeight="1" x14ac:dyDescent="0.25">
      <c r="B200" s="1" t="s">
        <v>21</v>
      </c>
      <c r="C200" s="10" t="s">
        <v>351</v>
      </c>
      <c r="D200" s="10" t="s">
        <v>341</v>
      </c>
      <c r="E200" s="10" t="s">
        <v>352</v>
      </c>
      <c r="F200" s="10" t="s">
        <v>53</v>
      </c>
      <c r="G200" s="10">
        <v>14</v>
      </c>
      <c r="H200" s="10">
        <v>2919</v>
      </c>
      <c r="I200" s="26">
        <f t="shared" si="14"/>
        <v>40.866</v>
      </c>
      <c r="J200" s="23" t="s">
        <v>49</v>
      </c>
      <c r="K200" s="23">
        <v>1</v>
      </c>
      <c r="L200" s="26">
        <v>0</v>
      </c>
      <c r="M200" s="26">
        <v>0</v>
      </c>
      <c r="N200" s="26">
        <v>14</v>
      </c>
      <c r="O200" s="26">
        <v>40.866</v>
      </c>
      <c r="P200" s="26">
        <v>0</v>
      </c>
      <c r="Q200" s="26">
        <v>0</v>
      </c>
      <c r="R200" s="26">
        <v>0</v>
      </c>
      <c r="S200" s="26">
        <v>0</v>
      </c>
    </row>
    <row r="201" spans="2:19" ht="15" customHeight="1" x14ac:dyDescent="0.25">
      <c r="B201" s="1" t="s">
        <v>21</v>
      </c>
      <c r="C201" s="10" t="s">
        <v>353</v>
      </c>
      <c r="D201" s="10" t="s">
        <v>341</v>
      </c>
      <c r="E201" s="10" t="s">
        <v>354</v>
      </c>
      <c r="F201" s="10" t="s">
        <v>53</v>
      </c>
      <c r="G201" s="10">
        <v>6</v>
      </c>
      <c r="H201" s="10">
        <v>570</v>
      </c>
      <c r="I201" s="26">
        <f t="shared" si="14"/>
        <v>3.42</v>
      </c>
      <c r="J201" s="23" t="s">
        <v>49</v>
      </c>
      <c r="K201" s="23">
        <v>1</v>
      </c>
      <c r="L201" s="26">
        <v>0</v>
      </c>
      <c r="M201" s="26">
        <v>0</v>
      </c>
      <c r="N201" s="26">
        <v>6</v>
      </c>
      <c r="O201" s="26">
        <v>3.42</v>
      </c>
      <c r="P201" s="26">
        <v>0</v>
      </c>
      <c r="Q201" s="26">
        <v>0</v>
      </c>
      <c r="R201" s="26">
        <v>0</v>
      </c>
      <c r="S201" s="26">
        <v>0</v>
      </c>
    </row>
    <row r="202" spans="2:19" ht="22.5" customHeight="1" thickBot="1" x14ac:dyDescent="0.3">
      <c r="B202" s="1" t="s">
        <v>21</v>
      </c>
      <c r="C202" s="10" t="s">
        <v>355</v>
      </c>
      <c r="D202" s="10" t="s">
        <v>356</v>
      </c>
      <c r="E202" s="10" t="s">
        <v>357</v>
      </c>
      <c r="F202" s="10" t="s">
        <v>53</v>
      </c>
      <c r="G202" s="10">
        <v>0</v>
      </c>
      <c r="H202" s="10">
        <v>168</v>
      </c>
      <c r="I202" s="26">
        <f t="shared" si="14"/>
        <v>0</v>
      </c>
      <c r="J202" s="23" t="s">
        <v>49</v>
      </c>
      <c r="K202" s="23">
        <v>1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</row>
    <row r="203" spans="2:19" ht="16.5" customHeight="1" thickTop="1" thickBot="1" x14ac:dyDescent="0.35">
      <c r="C203" s="103"/>
      <c r="D203" s="103"/>
      <c r="E203" s="15"/>
      <c r="F203" s="15"/>
      <c r="G203" s="15"/>
      <c r="H203" s="18"/>
      <c r="I203" s="53">
        <f>SUM(I195:I202)</f>
        <v>152.33599999999998</v>
      </c>
      <c r="J203" s="65"/>
      <c r="K203" s="65"/>
      <c r="L203" s="55"/>
      <c r="M203" s="53">
        <v>0</v>
      </c>
      <c r="N203" s="55"/>
      <c r="O203" s="53">
        <f>SUM(O195:O202)</f>
        <v>152.33599999999998</v>
      </c>
      <c r="P203" s="55"/>
      <c r="Q203" s="53">
        <v>0</v>
      </c>
      <c r="R203" s="55"/>
      <c r="S203" s="53">
        <v>0</v>
      </c>
    </row>
    <row r="204" spans="2:19" ht="15.75" customHeight="1" thickTop="1" x14ac:dyDescent="0.25">
      <c r="C204" s="19"/>
      <c r="D204" s="20" t="s">
        <v>358</v>
      </c>
      <c r="E204" s="20"/>
      <c r="F204" s="20"/>
      <c r="G204" s="20"/>
      <c r="H204" s="20"/>
      <c r="I204" s="56"/>
      <c r="J204" s="68"/>
      <c r="K204" s="68"/>
      <c r="L204" s="56"/>
      <c r="M204" s="56"/>
      <c r="N204" s="56"/>
      <c r="O204" s="56"/>
      <c r="P204" s="56"/>
      <c r="Q204" s="56"/>
      <c r="R204" s="56"/>
      <c r="S204" s="56"/>
    </row>
    <row r="205" spans="2:19" ht="15" customHeight="1" thickBot="1" x14ac:dyDescent="0.3">
      <c r="B205" s="1" t="s">
        <v>21</v>
      </c>
      <c r="C205" s="10" t="s">
        <v>359</v>
      </c>
      <c r="D205" s="10" t="s">
        <v>341</v>
      </c>
      <c r="E205" s="10" t="s">
        <v>360</v>
      </c>
      <c r="F205" s="10" t="s">
        <v>315</v>
      </c>
      <c r="G205" s="10">
        <v>210</v>
      </c>
      <c r="H205" s="10">
        <v>2000</v>
      </c>
      <c r="I205" s="26">
        <f>G205*H205/1000</f>
        <v>420</v>
      </c>
      <c r="J205" s="23" t="s">
        <v>49</v>
      </c>
      <c r="K205" s="23">
        <v>1</v>
      </c>
      <c r="L205" s="26">
        <v>0</v>
      </c>
      <c r="M205" s="26">
        <v>0</v>
      </c>
      <c r="N205" s="26">
        <v>210</v>
      </c>
      <c r="O205" s="26">
        <v>420</v>
      </c>
      <c r="P205" s="26">
        <v>0</v>
      </c>
      <c r="Q205" s="26">
        <v>0</v>
      </c>
      <c r="R205" s="26">
        <v>0</v>
      </c>
      <c r="S205" s="26">
        <v>0</v>
      </c>
    </row>
    <row r="206" spans="2:19" ht="15.75" customHeight="1" thickTop="1" thickBot="1" x14ac:dyDescent="0.35">
      <c r="C206" s="103"/>
      <c r="D206" s="103"/>
      <c r="E206" s="15"/>
      <c r="F206" s="15"/>
      <c r="G206" s="15"/>
      <c r="H206" s="15"/>
      <c r="I206" s="53">
        <v>420</v>
      </c>
      <c r="J206" s="65"/>
      <c r="K206" s="65"/>
      <c r="L206" s="55"/>
      <c r="M206" s="53">
        <v>0</v>
      </c>
      <c r="N206" s="55"/>
      <c r="O206" s="53">
        <v>420</v>
      </c>
      <c r="P206" s="55"/>
      <c r="Q206" s="53">
        <v>0</v>
      </c>
      <c r="R206" s="55"/>
      <c r="S206" s="53">
        <v>0</v>
      </c>
    </row>
    <row r="207" spans="2:19" ht="15.75" customHeight="1" thickTop="1" x14ac:dyDescent="0.25">
      <c r="C207" s="19"/>
      <c r="D207" s="20" t="s">
        <v>361</v>
      </c>
      <c r="E207" s="20"/>
      <c r="F207" s="20"/>
      <c r="G207" s="20"/>
      <c r="H207" s="20"/>
      <c r="I207" s="56"/>
      <c r="J207" s="68"/>
      <c r="K207" s="68"/>
      <c r="L207" s="56"/>
      <c r="M207" s="56"/>
      <c r="N207" s="56"/>
      <c r="O207" s="56"/>
      <c r="P207" s="56"/>
      <c r="Q207" s="56"/>
      <c r="R207" s="56"/>
      <c r="S207" s="56"/>
    </row>
    <row r="208" spans="2:19" ht="15" customHeight="1" x14ac:dyDescent="0.25">
      <c r="B208" s="1" t="s">
        <v>21</v>
      </c>
      <c r="C208" s="10" t="s">
        <v>362</v>
      </c>
      <c r="D208" s="10" t="s">
        <v>363</v>
      </c>
      <c r="E208" s="10" t="s">
        <v>364</v>
      </c>
      <c r="F208" s="10" t="s">
        <v>53</v>
      </c>
      <c r="G208" s="10">
        <v>2</v>
      </c>
      <c r="H208" s="10">
        <v>63127.4</v>
      </c>
      <c r="I208" s="67">
        <f t="shared" ref="I208:I232" si="15">G208*H208/1000</f>
        <v>126.2548</v>
      </c>
      <c r="J208" s="23" t="s">
        <v>49</v>
      </c>
      <c r="K208" s="23">
        <v>1</v>
      </c>
      <c r="L208" s="26">
        <v>0</v>
      </c>
      <c r="M208" s="26">
        <v>0</v>
      </c>
      <c r="N208" s="26">
        <v>2</v>
      </c>
      <c r="O208" s="26">
        <f>H208*N208/1000</f>
        <v>126.2548</v>
      </c>
      <c r="P208" s="26">
        <v>0</v>
      </c>
      <c r="Q208" s="26">
        <v>0</v>
      </c>
      <c r="R208" s="26">
        <v>0</v>
      </c>
      <c r="S208" s="26">
        <v>0</v>
      </c>
    </row>
    <row r="209" spans="2:19" ht="15" customHeight="1" x14ac:dyDescent="0.25">
      <c r="B209" s="1" t="s">
        <v>21</v>
      </c>
      <c r="C209" s="10" t="s">
        <v>365</v>
      </c>
      <c r="D209" s="10" t="s">
        <v>363</v>
      </c>
      <c r="E209" s="10" t="s">
        <v>366</v>
      </c>
      <c r="F209" s="10" t="s">
        <v>53</v>
      </c>
      <c r="G209" s="10">
        <v>0</v>
      </c>
      <c r="H209" s="10">
        <v>9637.6</v>
      </c>
      <c r="I209" s="67">
        <f t="shared" si="15"/>
        <v>0</v>
      </c>
      <c r="J209" s="23" t="s">
        <v>49</v>
      </c>
      <c r="K209" s="23">
        <v>1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</row>
    <row r="210" spans="2:19" ht="22.5" customHeight="1" x14ac:dyDescent="0.25">
      <c r="B210" s="1" t="s">
        <v>21</v>
      </c>
      <c r="C210" s="10" t="s">
        <v>367</v>
      </c>
      <c r="D210" s="10" t="s">
        <v>368</v>
      </c>
      <c r="E210" s="10" t="s">
        <v>369</v>
      </c>
      <c r="F210" s="10" t="s">
        <v>53</v>
      </c>
      <c r="G210" s="10">
        <v>326</v>
      </c>
      <c r="H210" s="10">
        <v>4386.25</v>
      </c>
      <c r="I210" s="67">
        <f t="shared" si="15"/>
        <v>1429.9175</v>
      </c>
      <c r="J210" s="23" t="s">
        <v>49</v>
      </c>
      <c r="K210" s="23">
        <v>1</v>
      </c>
      <c r="L210" s="26">
        <v>185</v>
      </c>
      <c r="M210" s="26">
        <f>H210*L210/1000</f>
        <v>811.45624999999995</v>
      </c>
      <c r="N210" s="26">
        <v>141</v>
      </c>
      <c r="O210" s="26">
        <v>618.46124999999995</v>
      </c>
      <c r="P210" s="26">
        <v>0</v>
      </c>
      <c r="Q210" s="26">
        <v>0</v>
      </c>
      <c r="R210" s="26">
        <v>0</v>
      </c>
      <c r="S210" s="26">
        <v>0</v>
      </c>
    </row>
    <row r="211" spans="2:19" ht="15" customHeight="1" x14ac:dyDescent="0.25">
      <c r="B211" s="1" t="s">
        <v>21</v>
      </c>
      <c r="C211" s="10" t="s">
        <v>370</v>
      </c>
      <c r="D211" s="10" t="s">
        <v>363</v>
      </c>
      <c r="E211" s="10" t="s">
        <v>371</v>
      </c>
      <c r="F211" s="10" t="s">
        <v>53</v>
      </c>
      <c r="G211" s="10">
        <v>0</v>
      </c>
      <c r="H211" s="10">
        <v>1260</v>
      </c>
      <c r="I211" s="67">
        <f t="shared" si="15"/>
        <v>0</v>
      </c>
      <c r="J211" s="23" t="s">
        <v>49</v>
      </c>
      <c r="K211" s="23">
        <v>1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</row>
    <row r="212" spans="2:19" ht="22.5" customHeight="1" x14ac:dyDescent="0.25">
      <c r="B212" s="1" t="s">
        <v>21</v>
      </c>
      <c r="C212" s="10" t="s">
        <v>372</v>
      </c>
      <c r="D212" s="10" t="s">
        <v>373</v>
      </c>
      <c r="E212" s="10" t="s">
        <v>374</v>
      </c>
      <c r="F212" s="10" t="s">
        <v>25</v>
      </c>
      <c r="G212" s="10">
        <v>0</v>
      </c>
      <c r="H212" s="10">
        <v>733.6</v>
      </c>
      <c r="I212" s="67">
        <f t="shared" si="15"/>
        <v>0</v>
      </c>
      <c r="J212" s="23" t="s">
        <v>49</v>
      </c>
      <c r="K212" s="23">
        <v>1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</row>
    <row r="213" spans="2:19" ht="22.5" customHeight="1" x14ac:dyDescent="0.25">
      <c r="B213" s="1" t="s">
        <v>21</v>
      </c>
      <c r="C213" s="10" t="s">
        <v>375</v>
      </c>
      <c r="D213" s="10" t="s">
        <v>376</v>
      </c>
      <c r="E213" s="10" t="s">
        <v>377</v>
      </c>
      <c r="F213" s="10" t="s">
        <v>53</v>
      </c>
      <c r="G213" s="10">
        <v>10</v>
      </c>
      <c r="H213" s="10">
        <v>805</v>
      </c>
      <c r="I213" s="67">
        <f t="shared" si="15"/>
        <v>8.0500000000000007</v>
      </c>
      <c r="J213" s="23" t="s">
        <v>49</v>
      </c>
      <c r="K213" s="23">
        <v>1</v>
      </c>
      <c r="L213" s="26">
        <v>10</v>
      </c>
      <c r="M213" s="26">
        <v>8.0500000000000007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</row>
    <row r="214" spans="2:19" ht="22.5" customHeight="1" x14ac:dyDescent="0.25">
      <c r="B214" s="1" t="s">
        <v>21</v>
      </c>
      <c r="C214" s="10" t="s">
        <v>378</v>
      </c>
      <c r="D214" s="10" t="s">
        <v>379</v>
      </c>
      <c r="E214" s="10" t="s">
        <v>380</v>
      </c>
      <c r="F214" s="10" t="s">
        <v>53</v>
      </c>
      <c r="G214" s="10">
        <v>710</v>
      </c>
      <c r="H214" s="10">
        <v>179.2</v>
      </c>
      <c r="I214" s="67">
        <f t="shared" si="15"/>
        <v>127.23199999999999</v>
      </c>
      <c r="J214" s="23" t="s">
        <v>49</v>
      </c>
      <c r="K214" s="23">
        <v>1</v>
      </c>
      <c r="L214" s="26">
        <f>G214-N214</f>
        <v>614</v>
      </c>
      <c r="M214" s="26">
        <f>H214*L214/1000</f>
        <v>110.02879999999999</v>
      </c>
      <c r="N214" s="26">
        <v>96</v>
      </c>
      <c r="O214" s="26">
        <v>17.203199999999995</v>
      </c>
      <c r="P214" s="26">
        <v>0</v>
      </c>
      <c r="Q214" s="26">
        <v>0</v>
      </c>
      <c r="R214" s="26">
        <v>0</v>
      </c>
      <c r="S214" s="26">
        <v>0</v>
      </c>
    </row>
    <row r="215" spans="2:19" ht="22.5" customHeight="1" x14ac:dyDescent="0.25">
      <c r="B215" s="1" t="s">
        <v>21</v>
      </c>
      <c r="C215" s="10" t="s">
        <v>381</v>
      </c>
      <c r="D215" s="10" t="s">
        <v>382</v>
      </c>
      <c r="E215" s="10" t="s">
        <v>383</v>
      </c>
      <c r="F215" s="10" t="s">
        <v>53</v>
      </c>
      <c r="G215" s="10">
        <v>21</v>
      </c>
      <c r="H215" s="10">
        <v>58.8</v>
      </c>
      <c r="I215" s="67">
        <f t="shared" si="15"/>
        <v>1.2347999999999999</v>
      </c>
      <c r="J215" s="23" t="s">
        <v>49</v>
      </c>
      <c r="K215" s="23">
        <v>1</v>
      </c>
      <c r="L215" s="26">
        <v>21</v>
      </c>
      <c r="M215" s="26">
        <v>1.2347999999999999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>
        <v>0</v>
      </c>
    </row>
    <row r="216" spans="2:19" ht="24.75" customHeight="1" x14ac:dyDescent="0.25">
      <c r="B216" s="1" t="s">
        <v>21</v>
      </c>
      <c r="C216" s="10" t="s">
        <v>384</v>
      </c>
      <c r="D216" s="10" t="s">
        <v>385</v>
      </c>
      <c r="E216" s="10" t="s">
        <v>386</v>
      </c>
      <c r="F216" s="10" t="s">
        <v>53</v>
      </c>
      <c r="G216" s="10">
        <v>0</v>
      </c>
      <c r="H216" s="10">
        <v>16670.77</v>
      </c>
      <c r="I216" s="67">
        <f t="shared" si="15"/>
        <v>0</v>
      </c>
      <c r="J216" s="23" t="s">
        <v>49</v>
      </c>
      <c r="K216" s="23">
        <v>1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</row>
    <row r="217" spans="2:19" ht="22.5" customHeight="1" x14ac:dyDescent="0.25">
      <c r="B217" s="1" t="s">
        <v>21</v>
      </c>
      <c r="C217" s="10" t="s">
        <v>387</v>
      </c>
      <c r="D217" s="10" t="s">
        <v>368</v>
      </c>
      <c r="E217" s="10" t="s">
        <v>388</v>
      </c>
      <c r="F217" s="10" t="s">
        <v>53</v>
      </c>
      <c r="G217" s="10">
        <v>0</v>
      </c>
      <c r="H217" s="10">
        <v>1859.2</v>
      </c>
      <c r="I217" s="67">
        <f t="shared" si="15"/>
        <v>0</v>
      </c>
      <c r="J217" s="23" t="s">
        <v>49</v>
      </c>
      <c r="K217" s="23">
        <v>1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</row>
    <row r="218" spans="2:19" ht="22.5" customHeight="1" x14ac:dyDescent="0.25">
      <c r="B218" s="1" t="s">
        <v>21</v>
      </c>
      <c r="C218" s="10" t="s">
        <v>389</v>
      </c>
      <c r="D218" s="10" t="s">
        <v>390</v>
      </c>
      <c r="E218" s="10" t="s">
        <v>391</v>
      </c>
      <c r="F218" s="10" t="s">
        <v>53</v>
      </c>
      <c r="G218" s="10">
        <v>0</v>
      </c>
      <c r="H218" s="10">
        <v>3154.31</v>
      </c>
      <c r="I218" s="67">
        <f t="shared" si="15"/>
        <v>0</v>
      </c>
      <c r="J218" s="23" t="s">
        <v>49</v>
      </c>
      <c r="K218" s="23">
        <v>1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</row>
    <row r="219" spans="2:19" ht="22.5" customHeight="1" x14ac:dyDescent="0.25">
      <c r="B219" s="1" t="s">
        <v>21</v>
      </c>
      <c r="C219" s="10" t="s">
        <v>392</v>
      </c>
      <c r="D219" s="10" t="s">
        <v>368</v>
      </c>
      <c r="E219" s="10" t="s">
        <v>393</v>
      </c>
      <c r="F219" s="10" t="s">
        <v>53</v>
      </c>
      <c r="G219" s="10">
        <v>10</v>
      </c>
      <c r="H219" s="10">
        <v>2073.4</v>
      </c>
      <c r="I219" s="67">
        <f t="shared" si="15"/>
        <v>20.734000000000002</v>
      </c>
      <c r="J219" s="23" t="s">
        <v>49</v>
      </c>
      <c r="K219" s="23">
        <v>1</v>
      </c>
      <c r="L219" s="26">
        <v>10</v>
      </c>
      <c r="M219" s="26">
        <f>H219*L219/1000</f>
        <v>20.734000000000002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</row>
    <row r="220" spans="2:19" ht="15" customHeight="1" x14ac:dyDescent="0.25">
      <c r="B220" s="1" t="s">
        <v>21</v>
      </c>
      <c r="C220" s="10" t="s">
        <v>394</v>
      </c>
      <c r="D220" s="10" t="s">
        <v>341</v>
      </c>
      <c r="E220" s="10" t="s">
        <v>395</v>
      </c>
      <c r="F220" s="10" t="s">
        <v>53</v>
      </c>
      <c r="G220" s="10">
        <v>0</v>
      </c>
      <c r="H220" s="10">
        <v>1152.49</v>
      </c>
      <c r="I220" s="67">
        <f t="shared" si="15"/>
        <v>0</v>
      </c>
      <c r="J220" s="23" t="s">
        <v>49</v>
      </c>
      <c r="K220" s="23">
        <v>1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</row>
    <row r="221" spans="2:19" ht="22.5" customHeight="1" x14ac:dyDescent="0.25">
      <c r="B221" s="1" t="s">
        <v>21</v>
      </c>
      <c r="C221" s="10" t="s">
        <v>396</v>
      </c>
      <c r="D221" s="10" t="s">
        <v>397</v>
      </c>
      <c r="E221" s="10" t="s">
        <v>398</v>
      </c>
      <c r="F221" s="10" t="s">
        <v>53</v>
      </c>
      <c r="G221" s="10">
        <v>40</v>
      </c>
      <c r="H221" s="10">
        <v>1272.5999999999999</v>
      </c>
      <c r="I221" s="67">
        <f t="shared" si="15"/>
        <v>50.904000000000003</v>
      </c>
      <c r="J221" s="23" t="s">
        <v>49</v>
      </c>
      <c r="K221" s="23">
        <v>1</v>
      </c>
      <c r="L221" s="26">
        <v>40</v>
      </c>
      <c r="M221" s="26">
        <v>50.904000000000003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</row>
    <row r="222" spans="2:19" ht="15" customHeight="1" x14ac:dyDescent="0.25">
      <c r="B222" s="1" t="s">
        <v>21</v>
      </c>
      <c r="C222" s="10" t="s">
        <v>399</v>
      </c>
      <c r="D222" s="10" t="s">
        <v>363</v>
      </c>
      <c r="E222" s="10" t="s">
        <v>400</v>
      </c>
      <c r="F222" s="10" t="s">
        <v>53</v>
      </c>
      <c r="G222" s="10">
        <v>40</v>
      </c>
      <c r="H222" s="10">
        <v>5200</v>
      </c>
      <c r="I222" s="67">
        <f t="shared" si="15"/>
        <v>208</v>
      </c>
      <c r="J222" s="23" t="s">
        <v>49</v>
      </c>
      <c r="K222" s="23">
        <v>1</v>
      </c>
      <c r="L222" s="26">
        <v>40</v>
      </c>
      <c r="M222" s="26">
        <v>208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</row>
    <row r="223" spans="2:19" ht="15" customHeight="1" x14ac:dyDescent="0.25">
      <c r="B223" s="1" t="s">
        <v>21</v>
      </c>
      <c r="C223" s="10" t="s">
        <v>401</v>
      </c>
      <c r="D223" s="10" t="s">
        <v>363</v>
      </c>
      <c r="E223" s="10" t="s">
        <v>402</v>
      </c>
      <c r="F223" s="10" t="s">
        <v>53</v>
      </c>
      <c r="G223" s="10">
        <v>0</v>
      </c>
      <c r="H223" s="10">
        <v>2546.6</v>
      </c>
      <c r="I223" s="67">
        <f t="shared" si="15"/>
        <v>0</v>
      </c>
      <c r="J223" s="23" t="s">
        <v>49</v>
      </c>
      <c r="K223" s="23">
        <v>1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</row>
    <row r="224" spans="2:19" ht="15" customHeight="1" x14ac:dyDescent="0.25">
      <c r="B224" s="1" t="s">
        <v>21</v>
      </c>
      <c r="C224" s="10" t="s">
        <v>403</v>
      </c>
      <c r="D224" s="10" t="s">
        <v>363</v>
      </c>
      <c r="E224" s="10" t="s">
        <v>404</v>
      </c>
      <c r="F224" s="10" t="s">
        <v>53</v>
      </c>
      <c r="G224" s="10">
        <v>702</v>
      </c>
      <c r="H224" s="10">
        <v>4375</v>
      </c>
      <c r="I224" s="67">
        <f t="shared" si="15"/>
        <v>3071.25</v>
      </c>
      <c r="J224" s="23" t="s">
        <v>49</v>
      </c>
      <c r="K224" s="23">
        <v>1</v>
      </c>
      <c r="L224" s="26">
        <v>481</v>
      </c>
      <c r="M224" s="26">
        <v>2104.375</v>
      </c>
      <c r="N224" s="26">
        <f>G224-L224</f>
        <v>221</v>
      </c>
      <c r="O224" s="26">
        <f>H224*N224/1000</f>
        <v>966.875</v>
      </c>
      <c r="P224" s="26">
        <v>0</v>
      </c>
      <c r="Q224" s="26">
        <v>0</v>
      </c>
      <c r="R224" s="26">
        <v>0</v>
      </c>
      <c r="S224" s="26">
        <v>0</v>
      </c>
    </row>
    <row r="225" spans="2:19" ht="15" customHeight="1" x14ac:dyDescent="0.25">
      <c r="B225" s="1" t="s">
        <v>21</v>
      </c>
      <c r="C225" s="10" t="s">
        <v>405</v>
      </c>
      <c r="D225" s="10" t="s">
        <v>363</v>
      </c>
      <c r="E225" s="10" t="s">
        <v>406</v>
      </c>
      <c r="F225" s="10" t="s">
        <v>53</v>
      </c>
      <c r="G225" s="10">
        <v>16</v>
      </c>
      <c r="H225" s="10">
        <v>11228</v>
      </c>
      <c r="I225" s="67">
        <f t="shared" si="15"/>
        <v>179.648</v>
      </c>
      <c r="J225" s="23" t="s">
        <v>49</v>
      </c>
      <c r="K225" s="23">
        <v>1</v>
      </c>
      <c r="L225" s="26">
        <v>16</v>
      </c>
      <c r="M225" s="26">
        <v>179.648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</row>
    <row r="226" spans="2:19" ht="15" customHeight="1" x14ac:dyDescent="0.25">
      <c r="B226" s="1" t="s">
        <v>21</v>
      </c>
      <c r="C226" s="10" t="s">
        <v>407</v>
      </c>
      <c r="D226" s="10" t="s">
        <v>363</v>
      </c>
      <c r="E226" s="10" t="s">
        <v>408</v>
      </c>
      <c r="F226" s="10" t="s">
        <v>53</v>
      </c>
      <c r="G226" s="10">
        <v>41</v>
      </c>
      <c r="H226" s="10">
        <v>6755</v>
      </c>
      <c r="I226" s="67">
        <f t="shared" si="15"/>
        <v>276.95499999999998</v>
      </c>
      <c r="J226" s="23" t="s">
        <v>49</v>
      </c>
      <c r="K226" s="23">
        <v>1</v>
      </c>
      <c r="L226" s="26">
        <v>41</v>
      </c>
      <c r="M226" s="26">
        <v>276.95499999999998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</row>
    <row r="227" spans="2:19" ht="24.75" customHeight="1" x14ac:dyDescent="0.25">
      <c r="B227" s="1" t="s">
        <v>21</v>
      </c>
      <c r="C227" s="10" t="s">
        <v>409</v>
      </c>
      <c r="D227" s="10" t="s">
        <v>363</v>
      </c>
      <c r="E227" s="10" t="s">
        <v>410</v>
      </c>
      <c r="F227" s="10" t="s">
        <v>53</v>
      </c>
      <c r="G227" s="10">
        <v>0</v>
      </c>
      <c r="H227" s="10">
        <v>1972.92</v>
      </c>
      <c r="I227" s="67">
        <f t="shared" si="15"/>
        <v>0</v>
      </c>
      <c r="J227" s="23" t="s">
        <v>49</v>
      </c>
      <c r="K227" s="23">
        <v>1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</row>
    <row r="228" spans="2:19" ht="24.75" customHeight="1" x14ac:dyDescent="0.25">
      <c r="B228" s="1" t="s">
        <v>21</v>
      </c>
      <c r="C228" s="10" t="s">
        <v>411</v>
      </c>
      <c r="D228" s="10" t="s">
        <v>341</v>
      </c>
      <c r="E228" s="10" t="s">
        <v>412</v>
      </c>
      <c r="F228" s="10" t="s">
        <v>53</v>
      </c>
      <c r="G228" s="10">
        <v>415</v>
      </c>
      <c r="H228" s="10">
        <v>1972.92</v>
      </c>
      <c r="I228" s="67">
        <f t="shared" si="15"/>
        <v>818.76179999999999</v>
      </c>
      <c r="J228" s="23" t="s">
        <v>49</v>
      </c>
      <c r="K228" s="23">
        <v>1</v>
      </c>
      <c r="L228" s="26">
        <v>415</v>
      </c>
      <c r="M228" s="26">
        <v>818.76179999999999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</row>
    <row r="229" spans="2:19" ht="15" customHeight="1" x14ac:dyDescent="0.25">
      <c r="B229" s="1" t="s">
        <v>21</v>
      </c>
      <c r="C229" s="10" t="s">
        <v>413</v>
      </c>
      <c r="D229" s="10" t="s">
        <v>341</v>
      </c>
      <c r="E229" s="10" t="s">
        <v>414</v>
      </c>
      <c r="F229" s="10" t="s">
        <v>53</v>
      </c>
      <c r="G229" s="10">
        <v>15</v>
      </c>
      <c r="H229" s="10">
        <v>5319.12</v>
      </c>
      <c r="I229" s="67">
        <f t="shared" si="15"/>
        <v>79.786799999999999</v>
      </c>
      <c r="J229" s="23" t="s">
        <v>49</v>
      </c>
      <c r="K229" s="23">
        <v>1</v>
      </c>
      <c r="L229" s="26">
        <v>15</v>
      </c>
      <c r="M229" s="26">
        <v>79.786799999999999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</row>
    <row r="230" spans="2:19" ht="15" customHeight="1" x14ac:dyDescent="0.25">
      <c r="B230" s="1" t="s">
        <v>21</v>
      </c>
      <c r="C230" s="10" t="s">
        <v>415</v>
      </c>
      <c r="D230" s="10" t="s">
        <v>363</v>
      </c>
      <c r="E230" s="10" t="s">
        <v>416</v>
      </c>
      <c r="F230" s="10" t="s">
        <v>53</v>
      </c>
      <c r="G230" s="10">
        <v>745</v>
      </c>
      <c r="H230" s="10">
        <v>385</v>
      </c>
      <c r="I230" s="67">
        <f t="shared" si="15"/>
        <v>286.82499999999999</v>
      </c>
      <c r="J230" s="23" t="s">
        <v>49</v>
      </c>
      <c r="K230" s="23">
        <v>1</v>
      </c>
      <c r="L230" s="26">
        <v>745</v>
      </c>
      <c r="M230" s="26">
        <v>286.82499999999999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</row>
    <row r="231" spans="2:19" ht="15" customHeight="1" x14ac:dyDescent="0.25">
      <c r="B231" s="1" t="s">
        <v>21</v>
      </c>
      <c r="C231" s="10" t="s">
        <v>417</v>
      </c>
      <c r="D231" s="10" t="s">
        <v>363</v>
      </c>
      <c r="E231" s="10" t="s">
        <v>418</v>
      </c>
      <c r="F231" s="10" t="s">
        <v>53</v>
      </c>
      <c r="G231" s="10">
        <v>0</v>
      </c>
      <c r="H231" s="10">
        <v>2381.08</v>
      </c>
      <c r="I231" s="67">
        <f t="shared" si="15"/>
        <v>0</v>
      </c>
      <c r="J231" s="23" t="s">
        <v>49</v>
      </c>
      <c r="K231" s="23">
        <v>1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</row>
    <row r="232" spans="2:19" ht="15" customHeight="1" thickBot="1" x14ac:dyDescent="0.3">
      <c r="B232" s="1" t="s">
        <v>21</v>
      </c>
      <c r="C232" s="10" t="s">
        <v>419</v>
      </c>
      <c r="D232" s="10" t="s">
        <v>341</v>
      </c>
      <c r="E232" s="10" t="s">
        <v>420</v>
      </c>
      <c r="F232" s="10" t="s">
        <v>53</v>
      </c>
      <c r="G232" s="10">
        <v>51</v>
      </c>
      <c r="H232" s="10">
        <v>13777.4</v>
      </c>
      <c r="I232" s="67">
        <f t="shared" si="15"/>
        <v>702.64740000000006</v>
      </c>
      <c r="J232" s="23" t="s">
        <v>49</v>
      </c>
      <c r="K232" s="23">
        <v>1</v>
      </c>
      <c r="L232" s="26">
        <v>51</v>
      </c>
      <c r="M232" s="26">
        <v>702.64740000000006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</row>
    <row r="233" spans="2:19" ht="16.5" customHeight="1" thickTop="1" thickBot="1" x14ac:dyDescent="0.35">
      <c r="C233" s="103"/>
      <c r="D233" s="103"/>
      <c r="E233" s="15"/>
      <c r="F233" s="15"/>
      <c r="G233" s="15"/>
      <c r="H233" s="18"/>
      <c r="I233" s="53">
        <f>SUM(I208:I232)</f>
        <v>7388.2010999999993</v>
      </c>
      <c r="J233" s="65"/>
      <c r="K233" s="65"/>
      <c r="L233" s="55"/>
      <c r="M233" s="53">
        <f>SUM(M208:M232)</f>
        <v>5659.4068499999994</v>
      </c>
      <c r="N233" s="55"/>
      <c r="O233" s="53">
        <f>SUM(O208:O232)</f>
        <v>1728.7942499999999</v>
      </c>
      <c r="P233" s="55"/>
      <c r="Q233" s="53">
        <v>0</v>
      </c>
      <c r="R233" s="55"/>
      <c r="S233" s="53">
        <v>0</v>
      </c>
    </row>
    <row r="234" spans="2:19" ht="25.5" customHeight="1" thickTop="1" x14ac:dyDescent="0.25">
      <c r="C234" s="19"/>
      <c r="D234" s="20" t="s">
        <v>421</v>
      </c>
      <c r="E234" s="20"/>
      <c r="F234" s="20"/>
      <c r="G234" s="20"/>
      <c r="H234" s="20"/>
      <c r="I234" s="56"/>
      <c r="J234" s="68"/>
      <c r="K234" s="68"/>
      <c r="L234" s="56"/>
      <c r="M234" s="56"/>
      <c r="N234" s="56"/>
      <c r="O234" s="56"/>
      <c r="P234" s="56"/>
      <c r="Q234" s="56"/>
      <c r="R234" s="56"/>
      <c r="S234" s="56"/>
    </row>
    <row r="235" spans="2:19" ht="15" customHeight="1" x14ac:dyDescent="0.25">
      <c r="B235" s="1" t="s">
        <v>21</v>
      </c>
      <c r="C235" s="10" t="s">
        <v>422</v>
      </c>
      <c r="D235" s="10" t="s">
        <v>341</v>
      </c>
      <c r="E235" s="10" t="s">
        <v>423</v>
      </c>
      <c r="F235" s="10" t="s">
        <v>53</v>
      </c>
      <c r="G235" s="10">
        <v>239</v>
      </c>
      <c r="H235" s="10">
        <v>812</v>
      </c>
      <c r="I235" s="67">
        <f t="shared" ref="I235:I245" si="16">G235*H235/1000</f>
        <v>194.06800000000001</v>
      </c>
      <c r="J235" s="23" t="s">
        <v>49</v>
      </c>
      <c r="K235" s="23">
        <v>1</v>
      </c>
      <c r="L235" s="26">
        <v>27</v>
      </c>
      <c r="M235" s="26">
        <v>21.923999999999999</v>
      </c>
      <c r="N235" s="26">
        <f>G235-L235</f>
        <v>212</v>
      </c>
      <c r="O235" s="26">
        <f>H235*N235/1000</f>
        <v>172.14400000000001</v>
      </c>
      <c r="P235" s="26">
        <v>0</v>
      </c>
      <c r="Q235" s="26">
        <v>0</v>
      </c>
      <c r="R235" s="26">
        <v>0</v>
      </c>
      <c r="S235" s="26">
        <v>0</v>
      </c>
    </row>
    <row r="236" spans="2:19" ht="15" customHeight="1" x14ac:dyDescent="0.25">
      <c r="B236" s="1" t="s">
        <v>21</v>
      </c>
      <c r="C236" s="10" t="s">
        <v>424</v>
      </c>
      <c r="D236" s="10" t="s">
        <v>341</v>
      </c>
      <c r="E236" s="10" t="s">
        <v>425</v>
      </c>
      <c r="F236" s="10" t="s">
        <v>53</v>
      </c>
      <c r="G236" s="10">
        <v>84</v>
      </c>
      <c r="H236" s="10">
        <v>861</v>
      </c>
      <c r="I236" s="67">
        <f t="shared" si="16"/>
        <v>72.323999999999998</v>
      </c>
      <c r="J236" s="23" t="s">
        <v>49</v>
      </c>
      <c r="K236" s="23">
        <v>1</v>
      </c>
      <c r="L236" s="26">
        <v>0</v>
      </c>
      <c r="M236" s="26">
        <v>0</v>
      </c>
      <c r="N236" s="26">
        <v>84</v>
      </c>
      <c r="O236" s="26">
        <f>H236*N236/1000</f>
        <v>72.323999999999998</v>
      </c>
      <c r="P236" s="26">
        <v>0</v>
      </c>
      <c r="Q236" s="26">
        <v>0</v>
      </c>
      <c r="R236" s="26">
        <v>0</v>
      </c>
      <c r="S236" s="26">
        <v>0</v>
      </c>
    </row>
    <row r="237" spans="2:19" ht="15" customHeight="1" x14ac:dyDescent="0.25">
      <c r="B237" s="1" t="s">
        <v>21</v>
      </c>
      <c r="C237" s="10" t="s">
        <v>426</v>
      </c>
      <c r="D237" s="10" t="s">
        <v>341</v>
      </c>
      <c r="E237" s="10" t="s">
        <v>427</v>
      </c>
      <c r="F237" s="10" t="s">
        <v>53</v>
      </c>
      <c r="G237" s="10">
        <v>14</v>
      </c>
      <c r="H237" s="10">
        <v>959</v>
      </c>
      <c r="I237" s="67">
        <f t="shared" si="16"/>
        <v>13.426</v>
      </c>
      <c r="J237" s="23" t="s">
        <v>49</v>
      </c>
      <c r="K237" s="23">
        <v>1</v>
      </c>
      <c r="L237" s="26">
        <v>14</v>
      </c>
      <c r="M237" s="26">
        <v>13.426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</row>
    <row r="238" spans="2:19" ht="15" customHeight="1" x14ac:dyDescent="0.25">
      <c r="B238" s="1" t="s">
        <v>21</v>
      </c>
      <c r="C238" s="10" t="s">
        <v>428</v>
      </c>
      <c r="D238" s="10" t="s">
        <v>341</v>
      </c>
      <c r="E238" s="10" t="s">
        <v>429</v>
      </c>
      <c r="F238" s="10" t="s">
        <v>53</v>
      </c>
      <c r="G238" s="10">
        <v>18</v>
      </c>
      <c r="H238" s="10">
        <v>1126</v>
      </c>
      <c r="I238" s="67">
        <f t="shared" si="16"/>
        <v>20.268000000000001</v>
      </c>
      <c r="J238" s="23" t="s">
        <v>49</v>
      </c>
      <c r="K238" s="23">
        <v>1</v>
      </c>
      <c r="L238" s="26">
        <v>6</v>
      </c>
      <c r="M238" s="26">
        <v>6.7560000000000002</v>
      </c>
      <c r="N238" s="26">
        <v>12</v>
      </c>
      <c r="O238" s="26">
        <v>13.512</v>
      </c>
      <c r="P238" s="26">
        <v>0</v>
      </c>
      <c r="Q238" s="26">
        <v>0</v>
      </c>
      <c r="R238" s="26">
        <v>0</v>
      </c>
      <c r="S238" s="26">
        <v>0</v>
      </c>
    </row>
    <row r="239" spans="2:19" ht="15" customHeight="1" x14ac:dyDescent="0.25">
      <c r="B239" s="1" t="s">
        <v>21</v>
      </c>
      <c r="C239" s="10" t="s">
        <v>430</v>
      </c>
      <c r="D239" s="10" t="s">
        <v>341</v>
      </c>
      <c r="E239" s="10" t="s">
        <v>431</v>
      </c>
      <c r="F239" s="10" t="s">
        <v>53</v>
      </c>
      <c r="G239" s="10">
        <v>44</v>
      </c>
      <c r="H239" s="10">
        <v>1001</v>
      </c>
      <c r="I239" s="67">
        <f t="shared" si="16"/>
        <v>44.043999999999997</v>
      </c>
      <c r="J239" s="23" t="s">
        <v>49</v>
      </c>
      <c r="K239" s="23">
        <v>1</v>
      </c>
      <c r="L239" s="26">
        <v>0</v>
      </c>
      <c r="M239" s="26">
        <v>0</v>
      </c>
      <c r="N239" s="26">
        <v>44</v>
      </c>
      <c r="O239" s="26">
        <v>44.043999999999997</v>
      </c>
      <c r="P239" s="26">
        <v>0</v>
      </c>
      <c r="Q239" s="26">
        <v>0</v>
      </c>
      <c r="R239" s="26">
        <v>0</v>
      </c>
      <c r="S239" s="26">
        <v>0</v>
      </c>
    </row>
    <row r="240" spans="2:19" ht="15" customHeight="1" x14ac:dyDescent="0.25">
      <c r="B240" s="1" t="s">
        <v>21</v>
      </c>
      <c r="C240" s="10" t="s">
        <v>432</v>
      </c>
      <c r="D240" s="10" t="s">
        <v>341</v>
      </c>
      <c r="E240" s="10" t="s">
        <v>433</v>
      </c>
      <c r="F240" s="10" t="s">
        <v>53</v>
      </c>
      <c r="G240" s="10">
        <v>0</v>
      </c>
      <c r="H240" s="10">
        <v>1080.8</v>
      </c>
      <c r="I240" s="67">
        <f t="shared" si="16"/>
        <v>0</v>
      </c>
      <c r="J240" s="23" t="s">
        <v>49</v>
      </c>
      <c r="K240" s="23">
        <v>1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</row>
    <row r="241" spans="2:19" ht="15" customHeight="1" x14ac:dyDescent="0.25">
      <c r="B241" s="1" t="s">
        <v>21</v>
      </c>
      <c r="C241" s="10" t="s">
        <v>434</v>
      </c>
      <c r="D241" s="10" t="s">
        <v>341</v>
      </c>
      <c r="E241" s="10" t="s">
        <v>435</v>
      </c>
      <c r="F241" s="10" t="s">
        <v>53</v>
      </c>
      <c r="G241" s="10">
        <v>16</v>
      </c>
      <c r="H241" s="10">
        <v>1078</v>
      </c>
      <c r="I241" s="67">
        <f t="shared" si="16"/>
        <v>17.248000000000001</v>
      </c>
      <c r="J241" s="23" t="s">
        <v>49</v>
      </c>
      <c r="K241" s="23">
        <v>1</v>
      </c>
      <c r="L241" s="26">
        <v>0</v>
      </c>
      <c r="M241" s="26">
        <v>0</v>
      </c>
      <c r="N241" s="26">
        <v>16</v>
      </c>
      <c r="O241" s="26">
        <f>H241*N241/1000</f>
        <v>17.248000000000001</v>
      </c>
      <c r="P241" s="26">
        <v>0</v>
      </c>
      <c r="Q241" s="26">
        <v>0</v>
      </c>
      <c r="R241" s="26">
        <v>0</v>
      </c>
      <c r="S241" s="26">
        <v>0</v>
      </c>
    </row>
    <row r="242" spans="2:19" ht="15" customHeight="1" x14ac:dyDescent="0.25">
      <c r="B242" s="1" t="s">
        <v>21</v>
      </c>
      <c r="C242" s="10" t="s">
        <v>436</v>
      </c>
      <c r="D242" s="10" t="s">
        <v>341</v>
      </c>
      <c r="E242" s="10" t="s">
        <v>437</v>
      </c>
      <c r="F242" s="10" t="s">
        <v>53</v>
      </c>
      <c r="G242" s="10">
        <v>0</v>
      </c>
      <c r="H242" s="10">
        <v>1316</v>
      </c>
      <c r="I242" s="67">
        <f t="shared" si="16"/>
        <v>0</v>
      </c>
      <c r="J242" s="23" t="s">
        <v>49</v>
      </c>
      <c r="K242" s="23">
        <v>1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</row>
    <row r="243" spans="2:19" ht="15" customHeight="1" x14ac:dyDescent="0.25">
      <c r="B243" s="1" t="s">
        <v>21</v>
      </c>
      <c r="C243" s="10" t="s">
        <v>438</v>
      </c>
      <c r="D243" s="10" t="s">
        <v>341</v>
      </c>
      <c r="E243" s="10" t="s">
        <v>439</v>
      </c>
      <c r="F243" s="10" t="s">
        <v>53</v>
      </c>
      <c r="G243" s="10">
        <v>0</v>
      </c>
      <c r="H243" s="10">
        <v>593.6</v>
      </c>
      <c r="I243" s="67">
        <f t="shared" si="16"/>
        <v>0</v>
      </c>
      <c r="J243" s="23" t="s">
        <v>49</v>
      </c>
      <c r="K243" s="23">
        <v>1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</row>
    <row r="244" spans="2:19" ht="15" customHeight="1" x14ac:dyDescent="0.25">
      <c r="B244" s="1" t="s">
        <v>21</v>
      </c>
      <c r="C244" s="10" t="s">
        <v>440</v>
      </c>
      <c r="D244" s="10" t="s">
        <v>341</v>
      </c>
      <c r="E244" s="10" t="s">
        <v>441</v>
      </c>
      <c r="F244" s="10" t="s">
        <v>53</v>
      </c>
      <c r="G244" s="10">
        <v>26</v>
      </c>
      <c r="H244" s="10">
        <v>583.79999999999995</v>
      </c>
      <c r="I244" s="67">
        <f t="shared" si="16"/>
        <v>15.178799999999999</v>
      </c>
      <c r="J244" s="23" t="s">
        <v>49</v>
      </c>
      <c r="K244" s="23">
        <v>1</v>
      </c>
      <c r="L244" s="26">
        <v>0</v>
      </c>
      <c r="M244" s="26">
        <v>0</v>
      </c>
      <c r="N244" s="26">
        <v>26</v>
      </c>
      <c r="O244" s="26">
        <f>H244*N244/1000</f>
        <v>15.178799999999999</v>
      </c>
      <c r="P244" s="26">
        <v>0</v>
      </c>
      <c r="Q244" s="26">
        <v>0</v>
      </c>
      <c r="R244" s="26">
        <v>0</v>
      </c>
      <c r="S244" s="26">
        <v>0</v>
      </c>
    </row>
    <row r="245" spans="2:19" ht="24.75" customHeight="1" thickBot="1" x14ac:dyDescent="0.3">
      <c r="B245" s="1" t="s">
        <v>21</v>
      </c>
      <c r="C245" s="10" t="s">
        <v>442</v>
      </c>
      <c r="D245" s="10" t="s">
        <v>341</v>
      </c>
      <c r="E245" s="10" t="s">
        <v>443</v>
      </c>
      <c r="F245" s="10" t="s">
        <v>53</v>
      </c>
      <c r="G245" s="10">
        <v>0</v>
      </c>
      <c r="H245" s="10">
        <v>4300</v>
      </c>
      <c r="I245" s="67">
        <f t="shared" si="16"/>
        <v>0</v>
      </c>
      <c r="J245" s="23" t="s">
        <v>49</v>
      </c>
      <c r="K245" s="23">
        <v>1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</row>
    <row r="246" spans="2:19" ht="16.5" customHeight="1" thickTop="1" thickBot="1" x14ac:dyDescent="0.35">
      <c r="C246" s="103"/>
      <c r="D246" s="103"/>
      <c r="E246" s="15"/>
      <c r="F246" s="15"/>
      <c r="G246" s="15"/>
      <c r="H246" s="18"/>
      <c r="I246" s="53">
        <f>SUM(I235:I245)</f>
        <v>376.55680000000001</v>
      </c>
      <c r="J246" s="65"/>
      <c r="K246" s="65"/>
      <c r="L246" s="55"/>
      <c r="M246" s="53">
        <f>SUM(M235:M245)</f>
        <v>42.106000000000002</v>
      </c>
      <c r="N246" s="55"/>
      <c r="O246" s="53">
        <f>SUM(O235:O245)</f>
        <v>334.45080000000002</v>
      </c>
      <c r="P246" s="55"/>
      <c r="Q246" s="53">
        <v>0</v>
      </c>
      <c r="R246" s="55"/>
      <c r="S246" s="53">
        <v>0</v>
      </c>
    </row>
    <row r="247" spans="2:19" ht="15.75" customHeight="1" thickTop="1" x14ac:dyDescent="0.25">
      <c r="C247" s="19"/>
      <c r="D247" s="20" t="s">
        <v>444</v>
      </c>
      <c r="E247" s="20"/>
      <c r="F247" s="20"/>
      <c r="G247" s="20"/>
      <c r="H247" s="20"/>
      <c r="I247" s="56"/>
      <c r="J247" s="68"/>
      <c r="K247" s="68"/>
      <c r="L247" s="56"/>
      <c r="M247" s="56"/>
      <c r="N247" s="56"/>
      <c r="O247" s="56"/>
      <c r="P247" s="56"/>
      <c r="Q247" s="56"/>
      <c r="R247" s="56"/>
      <c r="S247" s="56"/>
    </row>
    <row r="248" spans="2:19" ht="15" customHeight="1" x14ac:dyDescent="0.25">
      <c r="B248" s="1" t="s">
        <v>21</v>
      </c>
      <c r="C248" s="10" t="s">
        <v>445</v>
      </c>
      <c r="D248" s="10" t="s">
        <v>341</v>
      </c>
      <c r="E248" s="10" t="s">
        <v>446</v>
      </c>
      <c r="F248" s="10" t="s">
        <v>53</v>
      </c>
      <c r="G248" s="10">
        <v>328</v>
      </c>
      <c r="H248" s="10">
        <v>154</v>
      </c>
      <c r="I248" s="67">
        <f>G248*H248/1000</f>
        <v>50.512</v>
      </c>
      <c r="J248" s="23" t="s">
        <v>49</v>
      </c>
      <c r="K248" s="23">
        <v>1</v>
      </c>
      <c r="L248" s="26">
        <v>328</v>
      </c>
      <c r="M248" s="26">
        <v>50.512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</row>
    <row r="249" spans="2:19" ht="15" customHeight="1" x14ac:dyDescent="0.25">
      <c r="B249" s="1" t="s">
        <v>21</v>
      </c>
      <c r="C249" s="10" t="s">
        <v>447</v>
      </c>
      <c r="D249" s="10" t="s">
        <v>341</v>
      </c>
      <c r="E249" s="10" t="s">
        <v>448</v>
      </c>
      <c r="F249" s="10" t="s">
        <v>53</v>
      </c>
      <c r="G249" s="10">
        <v>2930</v>
      </c>
      <c r="H249" s="10">
        <v>336</v>
      </c>
      <c r="I249" s="67">
        <f>G249*H249/1000</f>
        <v>984.48</v>
      </c>
      <c r="J249" s="23" t="s">
        <v>49</v>
      </c>
      <c r="K249" s="23">
        <v>1</v>
      </c>
      <c r="L249" s="26">
        <f>G249-N249</f>
        <v>131</v>
      </c>
      <c r="M249" s="26">
        <f>H249*L249/1000</f>
        <v>44.015999999999998</v>
      </c>
      <c r="N249" s="26">
        <v>2799</v>
      </c>
      <c r="O249" s="26">
        <v>940.46400000000006</v>
      </c>
      <c r="P249" s="26">
        <v>0</v>
      </c>
      <c r="Q249" s="26">
        <v>0</v>
      </c>
      <c r="R249" s="26">
        <v>0</v>
      </c>
      <c r="S249" s="26">
        <v>0</v>
      </c>
    </row>
    <row r="250" spans="2:19" ht="15" customHeight="1" thickBot="1" x14ac:dyDescent="0.3">
      <c r="B250" s="1" t="s">
        <v>21</v>
      </c>
      <c r="C250" s="10" t="s">
        <v>449</v>
      </c>
      <c r="D250" s="10" t="s">
        <v>341</v>
      </c>
      <c r="E250" s="10" t="s">
        <v>450</v>
      </c>
      <c r="F250" s="10" t="s">
        <v>53</v>
      </c>
      <c r="G250" s="10">
        <v>0</v>
      </c>
      <c r="H250" s="10">
        <v>1393</v>
      </c>
      <c r="I250" s="67">
        <f>G250*H250/1000</f>
        <v>0</v>
      </c>
      <c r="J250" s="23" t="s">
        <v>49</v>
      </c>
      <c r="K250" s="23">
        <v>1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</row>
    <row r="251" spans="2:19" ht="16.5" customHeight="1" thickTop="1" thickBot="1" x14ac:dyDescent="0.35">
      <c r="C251" s="103"/>
      <c r="D251" s="103"/>
      <c r="E251" s="15"/>
      <c r="F251" s="15"/>
      <c r="G251" s="15"/>
      <c r="H251" s="18"/>
      <c r="I251" s="53">
        <f>SUM(I248:I250)</f>
        <v>1034.992</v>
      </c>
      <c r="J251" s="65"/>
      <c r="K251" s="65"/>
      <c r="L251" s="55"/>
      <c r="M251" s="53">
        <f>SUM(M248:M250)</f>
        <v>94.527999999999992</v>
      </c>
      <c r="N251" s="55"/>
      <c r="O251" s="53">
        <f>SUM(O248:O250)</f>
        <v>940.46400000000006</v>
      </c>
      <c r="P251" s="55"/>
      <c r="Q251" s="53">
        <v>0</v>
      </c>
      <c r="R251" s="55"/>
      <c r="S251" s="53">
        <v>0</v>
      </c>
    </row>
    <row r="252" spans="2:19" ht="15.75" customHeight="1" thickTop="1" x14ac:dyDescent="0.25">
      <c r="C252" s="19"/>
      <c r="D252" s="20" t="s">
        <v>451</v>
      </c>
      <c r="E252" s="20"/>
      <c r="F252" s="20"/>
      <c r="G252" s="20"/>
      <c r="H252" s="20"/>
      <c r="I252" s="56"/>
      <c r="J252" s="68"/>
      <c r="K252" s="68"/>
      <c r="L252" s="56"/>
      <c r="M252" s="56"/>
      <c r="N252" s="56"/>
      <c r="O252" s="56"/>
      <c r="P252" s="56"/>
      <c r="Q252" s="56"/>
      <c r="R252" s="56"/>
      <c r="S252" s="56"/>
    </row>
    <row r="253" spans="2:19" ht="24.75" customHeight="1" x14ac:dyDescent="0.25">
      <c r="B253" s="1" t="s">
        <v>21</v>
      </c>
      <c r="C253" s="10" t="s">
        <v>452</v>
      </c>
      <c r="D253" s="10" t="s">
        <v>453</v>
      </c>
      <c r="E253" s="10" t="s">
        <v>454</v>
      </c>
      <c r="F253" s="10" t="s">
        <v>53</v>
      </c>
      <c r="G253" s="10">
        <v>4294</v>
      </c>
      <c r="H253" s="10">
        <v>64.8</v>
      </c>
      <c r="I253" s="67">
        <f t="shared" ref="I253:I259" si="17">G253*H253/1000</f>
        <v>278.25120000000004</v>
      </c>
      <c r="J253" s="23" t="s">
        <v>49</v>
      </c>
      <c r="K253" s="23">
        <v>2</v>
      </c>
      <c r="L253" s="26">
        <v>4294</v>
      </c>
      <c r="M253" s="26">
        <v>278.25120000000004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</row>
    <row r="254" spans="2:19" ht="24.75" customHeight="1" x14ac:dyDescent="0.25">
      <c r="B254" s="1" t="s">
        <v>21</v>
      </c>
      <c r="C254" s="10" t="s">
        <v>455</v>
      </c>
      <c r="D254" s="10" t="s">
        <v>453</v>
      </c>
      <c r="E254" s="10" t="s">
        <v>456</v>
      </c>
      <c r="F254" s="10" t="s">
        <v>53</v>
      </c>
      <c r="G254" s="10">
        <v>7899</v>
      </c>
      <c r="H254" s="10">
        <v>54</v>
      </c>
      <c r="I254" s="67">
        <f t="shared" si="17"/>
        <v>426.54599999999999</v>
      </c>
      <c r="J254" s="23" t="s">
        <v>49</v>
      </c>
      <c r="K254" s="23">
        <v>1</v>
      </c>
      <c r="L254" s="26">
        <f>G254-N254</f>
        <v>5219</v>
      </c>
      <c r="M254" s="26">
        <f>H254*L254/1000</f>
        <v>281.82600000000002</v>
      </c>
      <c r="N254" s="26">
        <v>2680</v>
      </c>
      <c r="O254" s="26">
        <v>144.72</v>
      </c>
      <c r="P254" s="26">
        <v>0</v>
      </c>
      <c r="Q254" s="26">
        <v>0</v>
      </c>
      <c r="R254" s="26">
        <v>0</v>
      </c>
      <c r="S254" s="26">
        <v>0</v>
      </c>
    </row>
    <row r="255" spans="2:19" ht="22.5" customHeight="1" x14ac:dyDescent="0.25">
      <c r="B255" s="1" t="s">
        <v>21</v>
      </c>
      <c r="C255" s="10" t="s">
        <v>457</v>
      </c>
      <c r="D255" s="10" t="s">
        <v>453</v>
      </c>
      <c r="E255" s="10" t="s">
        <v>458</v>
      </c>
      <c r="F255" s="10" t="s">
        <v>53</v>
      </c>
      <c r="G255" s="10">
        <v>2916</v>
      </c>
      <c r="H255" s="10">
        <v>64.8</v>
      </c>
      <c r="I255" s="67">
        <f t="shared" si="17"/>
        <v>188.95679999999999</v>
      </c>
      <c r="J255" s="23" t="s">
        <v>49</v>
      </c>
      <c r="K255" s="23">
        <v>2</v>
      </c>
      <c r="L255" s="26">
        <v>1741</v>
      </c>
      <c r="M255" s="26">
        <v>112.81679999999999</v>
      </c>
      <c r="N255" s="26">
        <v>1175</v>
      </c>
      <c r="O255" s="26">
        <v>76.14</v>
      </c>
      <c r="P255" s="26">
        <v>0</v>
      </c>
      <c r="Q255" s="26">
        <v>0</v>
      </c>
      <c r="R255" s="26">
        <v>0</v>
      </c>
      <c r="S255" s="26">
        <v>0</v>
      </c>
    </row>
    <row r="256" spans="2:19" ht="24.75" customHeight="1" x14ac:dyDescent="0.25">
      <c r="B256" s="1" t="s">
        <v>21</v>
      </c>
      <c r="C256" s="10" t="s">
        <v>459</v>
      </c>
      <c r="D256" s="10" t="s">
        <v>453</v>
      </c>
      <c r="E256" s="10" t="s">
        <v>460</v>
      </c>
      <c r="F256" s="10" t="s">
        <v>53</v>
      </c>
      <c r="G256" s="10">
        <v>28</v>
      </c>
      <c r="H256" s="10">
        <v>2128.09</v>
      </c>
      <c r="I256" s="67">
        <f t="shared" si="17"/>
        <v>59.586520000000007</v>
      </c>
      <c r="J256" s="23" t="s">
        <v>49</v>
      </c>
      <c r="K256" s="23">
        <v>1</v>
      </c>
      <c r="L256" s="26">
        <v>28</v>
      </c>
      <c r="M256" s="26">
        <v>59.586520000000007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</row>
    <row r="257" spans="2:19" ht="24.75" customHeight="1" x14ac:dyDescent="0.25">
      <c r="B257" s="1" t="s">
        <v>21</v>
      </c>
      <c r="C257" s="10" t="s">
        <v>461</v>
      </c>
      <c r="D257" s="10" t="s">
        <v>453</v>
      </c>
      <c r="E257" s="10" t="s">
        <v>462</v>
      </c>
      <c r="F257" s="10" t="s">
        <v>53</v>
      </c>
      <c r="G257" s="10">
        <v>28</v>
      </c>
      <c r="H257" s="10">
        <v>1981.32</v>
      </c>
      <c r="I257" s="67">
        <f t="shared" si="17"/>
        <v>55.476959999999998</v>
      </c>
      <c r="J257" s="23" t="s">
        <v>49</v>
      </c>
      <c r="K257" s="23">
        <v>1</v>
      </c>
      <c r="L257" s="26">
        <v>28</v>
      </c>
      <c r="M257" s="26">
        <v>55.476959999999998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</row>
    <row r="258" spans="2:19" ht="24.75" customHeight="1" x14ac:dyDescent="0.25">
      <c r="B258" s="1" t="s">
        <v>21</v>
      </c>
      <c r="C258" s="10" t="s">
        <v>463</v>
      </c>
      <c r="D258" s="10" t="s">
        <v>453</v>
      </c>
      <c r="E258" s="10" t="s">
        <v>464</v>
      </c>
      <c r="F258" s="10" t="s">
        <v>53</v>
      </c>
      <c r="G258" s="10">
        <v>28</v>
      </c>
      <c r="H258" s="10">
        <v>1698.28</v>
      </c>
      <c r="I258" s="67">
        <f t="shared" si="17"/>
        <v>47.551839999999999</v>
      </c>
      <c r="J258" s="23" t="s">
        <v>49</v>
      </c>
      <c r="K258" s="23">
        <v>1</v>
      </c>
      <c r="L258" s="26">
        <v>28</v>
      </c>
      <c r="M258" s="26">
        <v>47.551839999999999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</row>
    <row r="259" spans="2:19" ht="22.5" customHeight="1" thickBot="1" x14ac:dyDescent="0.3">
      <c r="B259" s="1" t="s">
        <v>21</v>
      </c>
      <c r="C259" s="10" t="s">
        <v>465</v>
      </c>
      <c r="D259" s="10" t="s">
        <v>453</v>
      </c>
      <c r="E259" s="10" t="s">
        <v>466</v>
      </c>
      <c r="F259" s="10" t="s">
        <v>53</v>
      </c>
      <c r="G259" s="10">
        <v>423</v>
      </c>
      <c r="H259" s="10">
        <v>180.6</v>
      </c>
      <c r="I259" s="67">
        <f t="shared" si="17"/>
        <v>76.393799999999999</v>
      </c>
      <c r="J259" s="23" t="s">
        <v>49</v>
      </c>
      <c r="K259" s="23">
        <v>1</v>
      </c>
      <c r="L259" s="26">
        <f>G259-N259</f>
        <v>371</v>
      </c>
      <c r="M259" s="26">
        <f>H259*L259/1000</f>
        <v>67.002599999999987</v>
      </c>
      <c r="N259" s="26">
        <v>52</v>
      </c>
      <c r="O259" s="26">
        <v>9.3911999999999995</v>
      </c>
      <c r="P259" s="26">
        <v>0</v>
      </c>
      <c r="Q259" s="26">
        <v>0</v>
      </c>
      <c r="R259" s="26">
        <v>0</v>
      </c>
      <c r="S259" s="26">
        <v>0</v>
      </c>
    </row>
    <row r="260" spans="2:19" ht="16.5" customHeight="1" thickTop="1" thickBot="1" x14ac:dyDescent="0.35">
      <c r="C260" s="103"/>
      <c r="D260" s="103"/>
      <c r="E260" s="15"/>
      <c r="F260" s="15"/>
      <c r="G260" s="15"/>
      <c r="H260" s="18"/>
      <c r="I260" s="53">
        <f>SUM(I253:I259)</f>
        <v>1132.7631200000001</v>
      </c>
      <c r="J260" s="65"/>
      <c r="K260" s="65"/>
      <c r="L260" s="55"/>
      <c r="M260" s="53">
        <f>SUM(M253:M259)</f>
        <v>902.51192000000003</v>
      </c>
      <c r="N260" s="55"/>
      <c r="O260" s="53">
        <f>SUM(O253:O259)</f>
        <v>230.25120000000001</v>
      </c>
      <c r="P260" s="55"/>
      <c r="Q260" s="53">
        <v>0</v>
      </c>
      <c r="R260" s="55"/>
      <c r="S260" s="53">
        <v>0</v>
      </c>
    </row>
    <row r="261" spans="2:19" ht="15.75" customHeight="1" thickTop="1" x14ac:dyDescent="0.25">
      <c r="C261" s="19"/>
      <c r="D261" s="20" t="s">
        <v>467</v>
      </c>
      <c r="E261" s="20"/>
      <c r="F261" s="20"/>
      <c r="G261" s="20"/>
      <c r="H261" s="20"/>
      <c r="I261" s="56"/>
      <c r="J261" s="68"/>
      <c r="K261" s="68"/>
      <c r="L261" s="56"/>
      <c r="M261" s="56"/>
      <c r="N261" s="56"/>
      <c r="O261" s="56"/>
      <c r="P261" s="56"/>
      <c r="Q261" s="56"/>
      <c r="R261" s="56"/>
      <c r="S261" s="56"/>
    </row>
    <row r="262" spans="2:19" ht="22.5" customHeight="1" x14ac:dyDescent="0.25">
      <c r="B262" s="1" t="s">
        <v>21</v>
      </c>
      <c r="C262" s="10" t="s">
        <v>468</v>
      </c>
      <c r="D262" s="10" t="s">
        <v>469</v>
      </c>
      <c r="E262" s="10" t="s">
        <v>470</v>
      </c>
      <c r="F262" s="10" t="s">
        <v>53</v>
      </c>
      <c r="G262" s="10">
        <v>95</v>
      </c>
      <c r="H262" s="10">
        <v>106.92</v>
      </c>
      <c r="I262" s="67">
        <f t="shared" ref="I262:I285" si="18">G262*H262/1000</f>
        <v>10.157399999999999</v>
      </c>
      <c r="J262" s="23" t="s">
        <v>49</v>
      </c>
      <c r="K262" s="23">
        <v>2</v>
      </c>
      <c r="L262" s="26">
        <v>95</v>
      </c>
      <c r="M262" s="26">
        <v>10.157399999999999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</row>
    <row r="263" spans="2:19" ht="22.5" customHeight="1" x14ac:dyDescent="0.25">
      <c r="B263" s="1" t="s">
        <v>21</v>
      </c>
      <c r="C263" s="10" t="s">
        <v>471</v>
      </c>
      <c r="D263" s="10" t="s">
        <v>469</v>
      </c>
      <c r="E263" s="10" t="s">
        <v>472</v>
      </c>
      <c r="F263" s="10" t="s">
        <v>53</v>
      </c>
      <c r="G263" s="10">
        <v>4507</v>
      </c>
      <c r="H263" s="10">
        <v>90</v>
      </c>
      <c r="I263" s="67">
        <f t="shared" si="18"/>
        <v>405.63</v>
      </c>
      <c r="J263" s="23" t="s">
        <v>49</v>
      </c>
      <c r="K263" s="23">
        <v>2</v>
      </c>
      <c r="L263" s="26">
        <f>G263-N263</f>
        <v>3418</v>
      </c>
      <c r="M263" s="26">
        <f>H263*L263/1000</f>
        <v>307.62</v>
      </c>
      <c r="N263" s="26">
        <v>1089</v>
      </c>
      <c r="O263" s="26">
        <v>98.01</v>
      </c>
      <c r="P263" s="26">
        <v>0</v>
      </c>
      <c r="Q263" s="26">
        <v>0</v>
      </c>
      <c r="R263" s="26">
        <v>0</v>
      </c>
      <c r="S263" s="26">
        <v>0</v>
      </c>
    </row>
    <row r="264" spans="2:19" ht="22.5" customHeight="1" x14ac:dyDescent="0.25">
      <c r="B264" s="1" t="s">
        <v>21</v>
      </c>
      <c r="C264" s="10" t="s">
        <v>473</v>
      </c>
      <c r="D264" s="10" t="s">
        <v>469</v>
      </c>
      <c r="E264" s="10" t="s">
        <v>474</v>
      </c>
      <c r="F264" s="10" t="s">
        <v>53</v>
      </c>
      <c r="G264" s="10">
        <v>1291</v>
      </c>
      <c r="H264" s="10">
        <v>158.76</v>
      </c>
      <c r="I264" s="67">
        <f t="shared" si="18"/>
        <v>204.95915999999997</v>
      </c>
      <c r="J264" s="23" t="s">
        <v>49</v>
      </c>
      <c r="K264" s="23">
        <v>2</v>
      </c>
      <c r="L264" s="26">
        <f>G264-N264</f>
        <v>275</v>
      </c>
      <c r="M264" s="26">
        <f>H264*L264/1000</f>
        <v>43.658999999999999</v>
      </c>
      <c r="N264" s="26">
        <v>1016</v>
      </c>
      <c r="O264" s="26">
        <v>161.30016000000001</v>
      </c>
      <c r="P264" s="26">
        <v>0</v>
      </c>
      <c r="Q264" s="26">
        <v>0</v>
      </c>
      <c r="R264" s="26">
        <v>0</v>
      </c>
      <c r="S264" s="26">
        <v>0</v>
      </c>
    </row>
    <row r="265" spans="2:19" ht="24.75" customHeight="1" x14ac:dyDescent="0.25">
      <c r="B265" s="1" t="s">
        <v>21</v>
      </c>
      <c r="C265" s="10" t="s">
        <v>475</v>
      </c>
      <c r="D265" s="10" t="s">
        <v>476</v>
      </c>
      <c r="E265" s="10" t="s">
        <v>477</v>
      </c>
      <c r="F265" s="10" t="s">
        <v>53</v>
      </c>
      <c r="G265" s="10">
        <v>963</v>
      </c>
      <c r="H265" s="10">
        <v>3829</v>
      </c>
      <c r="I265" s="67">
        <f t="shared" si="18"/>
        <v>3687.3270000000002</v>
      </c>
      <c r="J265" s="23" t="s">
        <v>49</v>
      </c>
      <c r="K265" s="23">
        <v>1</v>
      </c>
      <c r="L265" s="26">
        <v>2</v>
      </c>
      <c r="M265" s="26">
        <v>7.6580000000000004</v>
      </c>
      <c r="N265" s="26">
        <v>961</v>
      </c>
      <c r="O265" s="26">
        <v>3679.6689999999999</v>
      </c>
      <c r="P265" s="26">
        <v>0</v>
      </c>
      <c r="Q265" s="26">
        <v>0</v>
      </c>
      <c r="R265" s="26">
        <v>0</v>
      </c>
      <c r="S265" s="26">
        <v>0</v>
      </c>
    </row>
    <row r="266" spans="2:19" ht="24.75" customHeight="1" x14ac:dyDescent="0.25">
      <c r="B266" s="1" t="s">
        <v>21</v>
      </c>
      <c r="C266" s="10" t="s">
        <v>478</v>
      </c>
      <c r="D266" s="10" t="s">
        <v>479</v>
      </c>
      <c r="E266" s="10" t="s">
        <v>480</v>
      </c>
      <c r="F266" s="10" t="s">
        <v>53</v>
      </c>
      <c r="G266" s="10">
        <v>0</v>
      </c>
      <c r="H266" s="10">
        <v>2205</v>
      </c>
      <c r="I266" s="67">
        <f t="shared" si="18"/>
        <v>0</v>
      </c>
      <c r="J266" s="23" t="s">
        <v>49</v>
      </c>
      <c r="K266" s="23">
        <v>1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</row>
    <row r="267" spans="2:19" ht="22.5" customHeight="1" x14ac:dyDescent="0.25">
      <c r="B267" s="1" t="s">
        <v>21</v>
      </c>
      <c r="C267" s="10" t="s">
        <v>481</v>
      </c>
      <c r="D267" s="10" t="s">
        <v>482</v>
      </c>
      <c r="E267" s="10" t="s">
        <v>483</v>
      </c>
      <c r="F267" s="10" t="s">
        <v>53</v>
      </c>
      <c r="G267" s="10">
        <v>203</v>
      </c>
      <c r="H267" s="10">
        <v>819</v>
      </c>
      <c r="I267" s="67">
        <f t="shared" si="18"/>
        <v>166.25700000000001</v>
      </c>
      <c r="J267" s="23" t="s">
        <v>49</v>
      </c>
      <c r="K267" s="23">
        <v>1</v>
      </c>
      <c r="L267" s="26">
        <v>0</v>
      </c>
      <c r="M267" s="26">
        <v>0</v>
      </c>
      <c r="N267" s="26">
        <v>203</v>
      </c>
      <c r="O267" s="26">
        <v>166.25700000000001</v>
      </c>
      <c r="P267" s="26">
        <v>0</v>
      </c>
      <c r="Q267" s="26">
        <v>0</v>
      </c>
      <c r="R267" s="26">
        <v>0</v>
      </c>
      <c r="S267" s="26">
        <v>0</v>
      </c>
    </row>
    <row r="268" spans="2:19" ht="22.5" customHeight="1" x14ac:dyDescent="0.25">
      <c r="B268" s="1" t="s">
        <v>21</v>
      </c>
      <c r="C268" s="10" t="s">
        <v>484</v>
      </c>
      <c r="D268" s="10" t="s">
        <v>485</v>
      </c>
      <c r="E268" s="10" t="s">
        <v>486</v>
      </c>
      <c r="F268" s="10" t="s">
        <v>53</v>
      </c>
      <c r="G268" s="10">
        <v>0</v>
      </c>
      <c r="H268" s="10">
        <v>2730</v>
      </c>
      <c r="I268" s="67">
        <f t="shared" si="18"/>
        <v>0</v>
      </c>
      <c r="J268" s="23" t="s">
        <v>49</v>
      </c>
      <c r="K268" s="23">
        <v>1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</row>
    <row r="269" spans="2:19" ht="22.5" customHeight="1" x14ac:dyDescent="0.25">
      <c r="B269" s="1" t="s">
        <v>21</v>
      </c>
      <c r="C269" s="10" t="s">
        <v>487</v>
      </c>
      <c r="D269" s="10" t="s">
        <v>488</v>
      </c>
      <c r="E269" s="10" t="s">
        <v>489</v>
      </c>
      <c r="F269" s="10" t="s">
        <v>53</v>
      </c>
      <c r="G269" s="10">
        <v>0</v>
      </c>
      <c r="H269" s="10">
        <v>4550</v>
      </c>
      <c r="I269" s="67">
        <f t="shared" si="18"/>
        <v>0</v>
      </c>
      <c r="J269" s="23" t="s">
        <v>49</v>
      </c>
      <c r="K269" s="23">
        <v>1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</row>
    <row r="270" spans="2:19" ht="22.5" customHeight="1" x14ac:dyDescent="0.25">
      <c r="B270" s="1" t="s">
        <v>21</v>
      </c>
      <c r="C270" s="10" t="s">
        <v>490</v>
      </c>
      <c r="D270" s="10" t="s">
        <v>491</v>
      </c>
      <c r="E270" s="10" t="s">
        <v>492</v>
      </c>
      <c r="F270" s="10" t="s">
        <v>53</v>
      </c>
      <c r="G270" s="10">
        <v>81</v>
      </c>
      <c r="H270" s="10">
        <v>1365</v>
      </c>
      <c r="I270" s="67">
        <f t="shared" si="18"/>
        <v>110.565</v>
      </c>
      <c r="J270" s="23" t="s">
        <v>49</v>
      </c>
      <c r="K270" s="23">
        <v>1</v>
      </c>
      <c r="L270" s="26">
        <v>81</v>
      </c>
      <c r="M270" s="26">
        <v>110.565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</row>
    <row r="271" spans="2:19" ht="22.5" customHeight="1" x14ac:dyDescent="0.25">
      <c r="B271" s="1" t="s">
        <v>21</v>
      </c>
      <c r="C271" s="10" t="s">
        <v>493</v>
      </c>
      <c r="D271" s="10" t="s">
        <v>494</v>
      </c>
      <c r="E271" s="10" t="s">
        <v>495</v>
      </c>
      <c r="F271" s="10" t="s">
        <v>53</v>
      </c>
      <c r="G271" s="10">
        <v>0</v>
      </c>
      <c r="H271" s="10">
        <v>693</v>
      </c>
      <c r="I271" s="67">
        <f t="shared" si="18"/>
        <v>0</v>
      </c>
      <c r="J271" s="23" t="s">
        <v>49</v>
      </c>
      <c r="K271" s="23">
        <v>1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</row>
    <row r="272" spans="2:19" ht="22.5" customHeight="1" x14ac:dyDescent="0.25">
      <c r="B272" s="1" t="s">
        <v>21</v>
      </c>
      <c r="C272" s="10" t="s">
        <v>496</v>
      </c>
      <c r="D272" s="10" t="s">
        <v>494</v>
      </c>
      <c r="E272" s="10" t="s">
        <v>497</v>
      </c>
      <c r="F272" s="10" t="s">
        <v>53</v>
      </c>
      <c r="G272" s="10">
        <v>0</v>
      </c>
      <c r="H272" s="10">
        <v>623</v>
      </c>
      <c r="I272" s="67">
        <f t="shared" si="18"/>
        <v>0</v>
      </c>
      <c r="J272" s="23" t="s">
        <v>49</v>
      </c>
      <c r="K272" s="23">
        <v>1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</row>
    <row r="273" spans="2:19" ht="22.5" customHeight="1" x14ac:dyDescent="0.25">
      <c r="B273" s="1" t="s">
        <v>21</v>
      </c>
      <c r="C273" s="10" t="s">
        <v>498</v>
      </c>
      <c r="D273" s="10" t="s">
        <v>499</v>
      </c>
      <c r="E273" s="10" t="s">
        <v>500</v>
      </c>
      <c r="F273" s="10" t="s">
        <v>53</v>
      </c>
      <c r="G273" s="10">
        <v>3</v>
      </c>
      <c r="H273" s="10">
        <v>1869</v>
      </c>
      <c r="I273" s="67">
        <f t="shared" si="18"/>
        <v>5.6070000000000002</v>
      </c>
      <c r="J273" s="23" t="s">
        <v>49</v>
      </c>
      <c r="K273" s="23">
        <v>1</v>
      </c>
      <c r="L273" s="26">
        <v>3</v>
      </c>
      <c r="M273" s="26">
        <f>H273*L273/1000</f>
        <v>5.6070000000000002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</row>
    <row r="274" spans="2:19" ht="22.5" customHeight="1" x14ac:dyDescent="0.25">
      <c r="B274" s="1" t="s">
        <v>21</v>
      </c>
      <c r="C274" s="10" t="s">
        <v>501</v>
      </c>
      <c r="D274" s="10" t="s">
        <v>502</v>
      </c>
      <c r="E274" s="10" t="s">
        <v>503</v>
      </c>
      <c r="F274" s="10" t="s">
        <v>53</v>
      </c>
      <c r="G274" s="10">
        <v>0</v>
      </c>
      <c r="H274" s="10">
        <v>749</v>
      </c>
      <c r="I274" s="67">
        <f t="shared" si="18"/>
        <v>0</v>
      </c>
      <c r="J274" s="23" t="s">
        <v>49</v>
      </c>
      <c r="K274" s="23">
        <v>1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</row>
    <row r="275" spans="2:19" ht="22.5" customHeight="1" x14ac:dyDescent="0.25">
      <c r="B275" s="1" t="s">
        <v>21</v>
      </c>
      <c r="C275" s="10" t="s">
        <v>504</v>
      </c>
      <c r="D275" s="10" t="s">
        <v>505</v>
      </c>
      <c r="E275" s="10" t="s">
        <v>506</v>
      </c>
      <c r="F275" s="10" t="s">
        <v>53</v>
      </c>
      <c r="G275" s="10">
        <v>321</v>
      </c>
      <c r="H275" s="10">
        <v>1435</v>
      </c>
      <c r="I275" s="67">
        <f t="shared" si="18"/>
        <v>460.63499999999999</v>
      </c>
      <c r="J275" s="23" t="s">
        <v>49</v>
      </c>
      <c r="K275" s="23">
        <v>1</v>
      </c>
      <c r="L275" s="26">
        <v>57</v>
      </c>
      <c r="M275" s="26">
        <v>81.795000000000002</v>
      </c>
      <c r="N275" s="26">
        <f>G275-L275</f>
        <v>264</v>
      </c>
      <c r="O275" s="26">
        <f>H275*N275/1000</f>
        <v>378.84</v>
      </c>
      <c r="P275" s="26">
        <v>0</v>
      </c>
      <c r="Q275" s="26">
        <v>0</v>
      </c>
      <c r="R275" s="26">
        <v>0</v>
      </c>
      <c r="S275" s="26">
        <v>0</v>
      </c>
    </row>
    <row r="276" spans="2:19" ht="22.5" customHeight="1" x14ac:dyDescent="0.25">
      <c r="B276" s="1" t="s">
        <v>21</v>
      </c>
      <c r="C276" s="10" t="s">
        <v>507</v>
      </c>
      <c r="D276" s="10" t="s">
        <v>494</v>
      </c>
      <c r="E276" s="10" t="s">
        <v>508</v>
      </c>
      <c r="F276" s="10" t="s">
        <v>53</v>
      </c>
      <c r="G276" s="10">
        <v>0</v>
      </c>
      <c r="H276" s="10">
        <v>518</v>
      </c>
      <c r="I276" s="67">
        <f t="shared" si="18"/>
        <v>0</v>
      </c>
      <c r="J276" s="23" t="s">
        <v>49</v>
      </c>
      <c r="K276" s="23">
        <v>1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</row>
    <row r="277" spans="2:19" ht="22.5" customHeight="1" x14ac:dyDescent="0.25">
      <c r="B277" s="1" t="s">
        <v>21</v>
      </c>
      <c r="C277" s="10" t="s">
        <v>509</v>
      </c>
      <c r="D277" s="10" t="s">
        <v>491</v>
      </c>
      <c r="E277" s="10" t="s">
        <v>510</v>
      </c>
      <c r="F277" s="10" t="s">
        <v>53</v>
      </c>
      <c r="G277" s="10">
        <v>0</v>
      </c>
      <c r="H277" s="10">
        <v>2254</v>
      </c>
      <c r="I277" s="67">
        <f t="shared" si="18"/>
        <v>0</v>
      </c>
      <c r="J277" s="23" t="s">
        <v>49</v>
      </c>
      <c r="K277" s="23">
        <v>1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</row>
    <row r="278" spans="2:19" ht="15" customHeight="1" x14ac:dyDescent="0.25">
      <c r="B278" s="1" t="s">
        <v>21</v>
      </c>
      <c r="C278" s="10" t="s">
        <v>511</v>
      </c>
      <c r="D278" s="10" t="s">
        <v>341</v>
      </c>
      <c r="E278" s="10" t="s">
        <v>512</v>
      </c>
      <c r="F278" s="10" t="s">
        <v>53</v>
      </c>
      <c r="G278" s="10">
        <v>0</v>
      </c>
      <c r="H278" s="10">
        <v>5712</v>
      </c>
      <c r="I278" s="67">
        <f t="shared" si="18"/>
        <v>0</v>
      </c>
      <c r="J278" s="23" t="s">
        <v>49</v>
      </c>
      <c r="K278" s="23">
        <v>1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</row>
    <row r="279" spans="2:19" ht="15" customHeight="1" x14ac:dyDescent="0.25">
      <c r="B279" s="1" t="s">
        <v>21</v>
      </c>
      <c r="C279" s="10" t="s">
        <v>513</v>
      </c>
      <c r="D279" s="10" t="s">
        <v>341</v>
      </c>
      <c r="E279" s="10" t="s">
        <v>514</v>
      </c>
      <c r="F279" s="10" t="s">
        <v>53</v>
      </c>
      <c r="G279" s="10">
        <v>147</v>
      </c>
      <c r="H279" s="10">
        <v>1827</v>
      </c>
      <c r="I279" s="67">
        <f t="shared" si="18"/>
        <v>268.56900000000002</v>
      </c>
      <c r="J279" s="23" t="s">
        <v>49</v>
      </c>
      <c r="K279" s="23">
        <v>1</v>
      </c>
      <c r="L279" s="26">
        <v>0</v>
      </c>
      <c r="M279" s="26">
        <v>0</v>
      </c>
      <c r="N279" s="26">
        <v>147</v>
      </c>
      <c r="O279" s="26">
        <f>H279*N279/1000</f>
        <v>268.56900000000002</v>
      </c>
      <c r="P279" s="26">
        <v>0</v>
      </c>
      <c r="Q279" s="26">
        <v>0</v>
      </c>
      <c r="R279" s="26">
        <v>0</v>
      </c>
      <c r="S279" s="26">
        <v>0</v>
      </c>
    </row>
    <row r="280" spans="2:19" ht="15" customHeight="1" x14ac:dyDescent="0.25">
      <c r="B280" s="1" t="s">
        <v>21</v>
      </c>
      <c r="C280" s="10" t="s">
        <v>515</v>
      </c>
      <c r="D280" s="10" t="s">
        <v>341</v>
      </c>
      <c r="E280" s="10" t="s">
        <v>516</v>
      </c>
      <c r="F280" s="10" t="s">
        <v>53</v>
      </c>
      <c r="G280" s="10">
        <v>1</v>
      </c>
      <c r="H280" s="10">
        <v>28210</v>
      </c>
      <c r="I280" s="67">
        <f t="shared" si="18"/>
        <v>28.21</v>
      </c>
      <c r="J280" s="23" t="s">
        <v>49</v>
      </c>
      <c r="K280" s="23">
        <v>1</v>
      </c>
      <c r="L280" s="26">
        <v>0</v>
      </c>
      <c r="M280" s="26">
        <v>0</v>
      </c>
      <c r="N280" s="26">
        <v>1</v>
      </c>
      <c r="O280" s="26">
        <v>28.21</v>
      </c>
      <c r="P280" s="26">
        <v>0</v>
      </c>
      <c r="Q280" s="26">
        <v>0</v>
      </c>
      <c r="R280" s="26">
        <v>0</v>
      </c>
      <c r="S280" s="26">
        <v>0</v>
      </c>
    </row>
    <row r="281" spans="2:19" ht="15" customHeight="1" x14ac:dyDescent="0.25">
      <c r="B281" s="1" t="s">
        <v>21</v>
      </c>
      <c r="C281" s="10" t="s">
        <v>517</v>
      </c>
      <c r="D281" s="10" t="s">
        <v>341</v>
      </c>
      <c r="E281" s="10" t="s">
        <v>518</v>
      </c>
      <c r="F281" s="10" t="s">
        <v>53</v>
      </c>
      <c r="G281" s="10">
        <v>0</v>
      </c>
      <c r="H281" s="10">
        <v>1974</v>
      </c>
      <c r="I281" s="67">
        <f t="shared" si="18"/>
        <v>0</v>
      </c>
      <c r="J281" s="23" t="s">
        <v>49</v>
      </c>
      <c r="K281" s="23">
        <v>1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</row>
    <row r="282" spans="2:19" ht="15" customHeight="1" x14ac:dyDescent="0.25">
      <c r="B282" s="1" t="s">
        <v>21</v>
      </c>
      <c r="C282" s="10" t="s">
        <v>519</v>
      </c>
      <c r="D282" s="10" t="s">
        <v>341</v>
      </c>
      <c r="E282" s="10" t="s">
        <v>520</v>
      </c>
      <c r="F282" s="10" t="s">
        <v>53</v>
      </c>
      <c r="G282" s="10">
        <v>0</v>
      </c>
      <c r="H282" s="10">
        <v>1827</v>
      </c>
      <c r="I282" s="67">
        <f t="shared" si="18"/>
        <v>0</v>
      </c>
      <c r="J282" s="23" t="s">
        <v>49</v>
      </c>
      <c r="K282" s="23">
        <v>1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</row>
    <row r="283" spans="2:19" ht="15" customHeight="1" x14ac:dyDescent="0.25">
      <c r="B283" s="1" t="s">
        <v>21</v>
      </c>
      <c r="C283" s="10" t="s">
        <v>521</v>
      </c>
      <c r="D283" s="10" t="s">
        <v>341</v>
      </c>
      <c r="E283" s="10" t="s">
        <v>522</v>
      </c>
      <c r="F283" s="10" t="s">
        <v>53</v>
      </c>
      <c r="G283" s="10">
        <v>4</v>
      </c>
      <c r="H283" s="10">
        <v>1771</v>
      </c>
      <c r="I283" s="67">
        <f t="shared" si="18"/>
        <v>7.0839999999999996</v>
      </c>
      <c r="J283" s="23" t="s">
        <v>49</v>
      </c>
      <c r="K283" s="23">
        <v>1</v>
      </c>
      <c r="L283" s="26">
        <v>0</v>
      </c>
      <c r="M283" s="26">
        <v>0</v>
      </c>
      <c r="N283" s="26">
        <v>4</v>
      </c>
      <c r="O283" s="26">
        <f>H283*N283/1000</f>
        <v>7.0839999999999996</v>
      </c>
      <c r="P283" s="26">
        <v>0</v>
      </c>
      <c r="Q283" s="26">
        <v>0</v>
      </c>
      <c r="R283" s="26">
        <v>0</v>
      </c>
      <c r="S283" s="26">
        <v>0</v>
      </c>
    </row>
    <row r="284" spans="2:19" ht="22.5" customHeight="1" x14ac:dyDescent="0.25">
      <c r="B284" s="1" t="s">
        <v>21</v>
      </c>
      <c r="C284" s="10" t="s">
        <v>523</v>
      </c>
      <c r="D284" s="10" t="s">
        <v>524</v>
      </c>
      <c r="E284" s="10" t="s">
        <v>525</v>
      </c>
      <c r="F284" s="10" t="s">
        <v>53</v>
      </c>
      <c r="G284" s="10">
        <v>54</v>
      </c>
      <c r="H284" s="10">
        <v>2548</v>
      </c>
      <c r="I284" s="67">
        <f t="shared" si="18"/>
        <v>137.59200000000001</v>
      </c>
      <c r="J284" s="23" t="s">
        <v>49</v>
      </c>
      <c r="K284" s="23">
        <v>1</v>
      </c>
      <c r="L284" s="26">
        <v>0</v>
      </c>
      <c r="M284" s="26">
        <v>0</v>
      </c>
      <c r="N284" s="26">
        <v>54</v>
      </c>
      <c r="O284" s="26">
        <f>H284*N284/1000</f>
        <v>137.59200000000001</v>
      </c>
      <c r="P284" s="26">
        <v>0</v>
      </c>
      <c r="Q284" s="26">
        <v>0</v>
      </c>
      <c r="R284" s="26">
        <v>0</v>
      </c>
      <c r="S284" s="26">
        <v>0</v>
      </c>
    </row>
    <row r="285" spans="2:19" ht="24.75" customHeight="1" thickBot="1" x14ac:dyDescent="0.3">
      <c r="B285" s="1" t="s">
        <v>21</v>
      </c>
      <c r="C285" s="10" t="s">
        <v>526</v>
      </c>
      <c r="D285" s="10" t="s">
        <v>527</v>
      </c>
      <c r="E285" s="10" t="s">
        <v>528</v>
      </c>
      <c r="F285" s="10" t="s">
        <v>529</v>
      </c>
      <c r="G285" s="10">
        <v>2</v>
      </c>
      <c r="H285" s="10">
        <v>3840</v>
      </c>
      <c r="I285" s="67">
        <f t="shared" si="18"/>
        <v>7.68</v>
      </c>
      <c r="J285" s="23" t="s">
        <v>49</v>
      </c>
      <c r="K285" s="23">
        <v>2</v>
      </c>
      <c r="L285" s="26">
        <v>0</v>
      </c>
      <c r="M285" s="26">
        <v>0</v>
      </c>
      <c r="N285" s="26">
        <v>2</v>
      </c>
      <c r="O285" s="26">
        <f>H285*N285/1000</f>
        <v>7.68</v>
      </c>
      <c r="P285" s="26">
        <v>0</v>
      </c>
      <c r="Q285" s="26">
        <v>0</v>
      </c>
      <c r="R285" s="26">
        <v>0</v>
      </c>
      <c r="S285" s="26">
        <v>0</v>
      </c>
    </row>
    <row r="286" spans="2:19" ht="16.5" customHeight="1" thickTop="1" thickBot="1" x14ac:dyDescent="0.35">
      <c r="C286" s="103"/>
      <c r="D286" s="103"/>
      <c r="E286" s="15"/>
      <c r="F286" s="15"/>
      <c r="G286" s="15"/>
      <c r="H286" s="18"/>
      <c r="I286" s="53">
        <f>SUM(I262:I285)</f>
        <v>5500.2725599999994</v>
      </c>
      <c r="J286" s="65"/>
      <c r="K286" s="65"/>
      <c r="L286" s="55"/>
      <c r="M286" s="53">
        <f>SUM(M262:M285)</f>
        <v>567.06140000000005</v>
      </c>
      <c r="N286" s="55"/>
      <c r="O286" s="53">
        <f>SUM(O262:O285)</f>
        <v>4933.2111599999998</v>
      </c>
      <c r="P286" s="55"/>
      <c r="Q286" s="53">
        <v>0</v>
      </c>
      <c r="R286" s="55"/>
      <c r="S286" s="53">
        <v>0</v>
      </c>
    </row>
    <row r="287" spans="2:19" ht="25.5" customHeight="1" thickTop="1" x14ac:dyDescent="0.25">
      <c r="C287" s="19"/>
      <c r="D287" s="20" t="s">
        <v>530</v>
      </c>
      <c r="E287" s="20"/>
      <c r="F287" s="20"/>
      <c r="G287" s="20"/>
      <c r="H287" s="20"/>
      <c r="I287" s="56"/>
      <c r="J287" s="68"/>
      <c r="K287" s="68"/>
      <c r="L287" s="56"/>
      <c r="M287" s="56"/>
      <c r="N287" s="56"/>
      <c r="O287" s="56"/>
      <c r="P287" s="56"/>
      <c r="Q287" s="56"/>
      <c r="R287" s="56"/>
      <c r="S287" s="56"/>
    </row>
    <row r="288" spans="2:19" ht="24.75" customHeight="1" x14ac:dyDescent="0.25">
      <c r="B288" s="1" t="s">
        <v>21</v>
      </c>
      <c r="C288" s="10" t="s">
        <v>531</v>
      </c>
      <c r="D288" s="10" t="s">
        <v>532</v>
      </c>
      <c r="E288" s="10" t="s">
        <v>533</v>
      </c>
      <c r="F288" s="10" t="s">
        <v>53</v>
      </c>
      <c r="G288" s="10">
        <v>0</v>
      </c>
      <c r="H288" s="11">
        <v>18000</v>
      </c>
      <c r="I288" s="23">
        <f>G288*H288/1000</f>
        <v>0</v>
      </c>
      <c r="J288" s="23" t="s">
        <v>49</v>
      </c>
      <c r="K288" s="23">
        <v>1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</row>
    <row r="289" spans="2:19" ht="24.75" customHeight="1" x14ac:dyDescent="0.25">
      <c r="B289" s="1" t="s">
        <v>21</v>
      </c>
      <c r="C289" s="10" t="s">
        <v>534</v>
      </c>
      <c r="D289" s="10" t="s">
        <v>535</v>
      </c>
      <c r="E289" s="10" t="s">
        <v>536</v>
      </c>
      <c r="F289" s="10" t="s">
        <v>53</v>
      </c>
      <c r="G289" s="10">
        <v>187</v>
      </c>
      <c r="H289" s="10">
        <v>3000</v>
      </c>
      <c r="I289" s="26">
        <f>G289*H289/1000</f>
        <v>561</v>
      </c>
      <c r="J289" s="23" t="s">
        <v>49</v>
      </c>
      <c r="K289" s="23">
        <v>1</v>
      </c>
      <c r="L289" s="26">
        <v>0</v>
      </c>
      <c r="M289" s="26">
        <v>0</v>
      </c>
      <c r="N289" s="26">
        <v>187</v>
      </c>
      <c r="O289" s="26">
        <v>561</v>
      </c>
      <c r="P289" s="26">
        <v>0</v>
      </c>
      <c r="Q289" s="26">
        <v>0</v>
      </c>
      <c r="R289" s="26">
        <v>0</v>
      </c>
      <c r="S289" s="26">
        <v>0</v>
      </c>
    </row>
    <row r="290" spans="2:19" ht="24.75" customHeight="1" x14ac:dyDescent="0.25">
      <c r="B290" s="1" t="s">
        <v>21</v>
      </c>
      <c r="C290" s="10" t="s">
        <v>537</v>
      </c>
      <c r="D290" s="10" t="s">
        <v>538</v>
      </c>
      <c r="E290" s="10" t="s">
        <v>539</v>
      </c>
      <c r="F290" s="10" t="s">
        <v>53</v>
      </c>
      <c r="G290" s="10">
        <v>88</v>
      </c>
      <c r="H290" s="11">
        <v>116400</v>
      </c>
      <c r="I290" s="23">
        <f>G290*H290/1000</f>
        <v>10243.200000000001</v>
      </c>
      <c r="J290" s="23" t="s">
        <v>49</v>
      </c>
      <c r="K290" s="23">
        <v>1</v>
      </c>
      <c r="L290" s="26">
        <v>0</v>
      </c>
      <c r="M290" s="26">
        <v>0</v>
      </c>
      <c r="N290" s="26">
        <v>88</v>
      </c>
      <c r="O290" s="26">
        <v>10243.200000000001</v>
      </c>
      <c r="P290" s="26">
        <v>0</v>
      </c>
      <c r="Q290" s="26">
        <v>0</v>
      </c>
      <c r="R290" s="26">
        <v>0</v>
      </c>
      <c r="S290" s="26">
        <v>0</v>
      </c>
    </row>
    <row r="291" spans="2:19" ht="24.75" customHeight="1" x14ac:dyDescent="0.25">
      <c r="B291" s="1" t="s">
        <v>21</v>
      </c>
      <c r="C291" s="10" t="s">
        <v>540</v>
      </c>
      <c r="D291" s="10" t="s">
        <v>541</v>
      </c>
      <c r="E291" s="10" t="s">
        <v>542</v>
      </c>
      <c r="F291" s="10" t="s">
        <v>53</v>
      </c>
      <c r="G291" s="10">
        <v>0</v>
      </c>
      <c r="H291" s="11">
        <v>144000</v>
      </c>
      <c r="I291" s="23">
        <f>G291*H291/1000</f>
        <v>0</v>
      </c>
      <c r="J291" s="23" t="s">
        <v>49</v>
      </c>
      <c r="K291" s="23">
        <v>1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</row>
    <row r="292" spans="2:19" ht="24.75" customHeight="1" thickBot="1" x14ac:dyDescent="0.3">
      <c r="B292" s="1" t="s">
        <v>21</v>
      </c>
      <c r="C292" s="10" t="s">
        <v>543</v>
      </c>
      <c r="D292" s="10" t="s">
        <v>544</v>
      </c>
      <c r="E292" s="10" t="s">
        <v>545</v>
      </c>
      <c r="F292" s="10" t="s">
        <v>48</v>
      </c>
      <c r="G292" s="10">
        <v>6</v>
      </c>
      <c r="H292" s="10">
        <v>1800</v>
      </c>
      <c r="I292" s="26">
        <f>G292*H292/1000</f>
        <v>10.8</v>
      </c>
      <c r="J292" s="23" t="s">
        <v>49</v>
      </c>
      <c r="K292" s="23">
        <v>1</v>
      </c>
      <c r="L292" s="26">
        <v>0</v>
      </c>
      <c r="M292" s="26">
        <v>0</v>
      </c>
      <c r="N292" s="26">
        <v>6</v>
      </c>
      <c r="O292" s="26">
        <v>10.8</v>
      </c>
      <c r="P292" s="26">
        <v>0</v>
      </c>
      <c r="Q292" s="26">
        <v>0</v>
      </c>
      <c r="R292" s="26">
        <v>0</v>
      </c>
      <c r="S292" s="26">
        <v>0</v>
      </c>
    </row>
    <row r="293" spans="2:19" ht="15.75" customHeight="1" thickTop="1" thickBot="1" x14ac:dyDescent="0.35">
      <c r="C293" s="103"/>
      <c r="D293" s="103"/>
      <c r="E293" s="15"/>
      <c r="F293" s="15"/>
      <c r="G293" s="15"/>
      <c r="H293" s="18"/>
      <c r="I293" s="53">
        <f>SUM(I288:I292)</f>
        <v>10815</v>
      </c>
      <c r="J293" s="65"/>
      <c r="K293" s="65"/>
      <c r="L293" s="55"/>
      <c r="M293" s="53">
        <f>SUM(M288:M292)</f>
        <v>0</v>
      </c>
      <c r="N293" s="55"/>
      <c r="O293" s="53">
        <f>SUM(O288:O292)</f>
        <v>10815</v>
      </c>
      <c r="P293" s="55"/>
      <c r="Q293" s="53">
        <v>0</v>
      </c>
      <c r="R293" s="55"/>
      <c r="S293" s="53">
        <v>0</v>
      </c>
    </row>
    <row r="294" spans="2:19" ht="25.5" customHeight="1" thickTop="1" x14ac:dyDescent="0.25">
      <c r="C294" s="19"/>
      <c r="D294" s="20" t="s">
        <v>546</v>
      </c>
      <c r="E294" s="20"/>
      <c r="F294" s="20"/>
      <c r="G294" s="20"/>
      <c r="H294" s="20"/>
      <c r="I294" s="56"/>
      <c r="J294" s="68"/>
      <c r="K294" s="68"/>
      <c r="L294" s="56"/>
      <c r="M294" s="56"/>
      <c r="N294" s="56"/>
      <c r="O294" s="56"/>
      <c r="P294" s="56"/>
      <c r="Q294" s="56"/>
      <c r="R294" s="56"/>
      <c r="S294" s="56"/>
    </row>
    <row r="295" spans="2:19" ht="24.75" customHeight="1" x14ac:dyDescent="0.25">
      <c r="B295" s="1" t="s">
        <v>21</v>
      </c>
      <c r="C295" s="10" t="s">
        <v>547</v>
      </c>
      <c r="D295" s="10" t="s">
        <v>548</v>
      </c>
      <c r="E295" s="10" t="s">
        <v>549</v>
      </c>
      <c r="F295" s="10" t="s">
        <v>53</v>
      </c>
      <c r="G295" s="10">
        <v>16</v>
      </c>
      <c r="H295" s="10">
        <v>66000</v>
      </c>
      <c r="I295" s="23">
        <f t="shared" ref="I295:I304" si="19">G295*H295/1000</f>
        <v>1056</v>
      </c>
      <c r="J295" s="23" t="s">
        <v>26</v>
      </c>
      <c r="K295" s="23">
        <v>1</v>
      </c>
      <c r="L295" s="26">
        <v>16</v>
      </c>
      <c r="M295" s="26">
        <v>1056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</row>
    <row r="296" spans="2:19" ht="24.75" customHeight="1" x14ac:dyDescent="0.25">
      <c r="B296" s="1" t="s">
        <v>21</v>
      </c>
      <c r="C296" s="10" t="s">
        <v>550</v>
      </c>
      <c r="D296" s="10" t="s">
        <v>548</v>
      </c>
      <c r="E296" s="10" t="s">
        <v>551</v>
      </c>
      <c r="F296" s="10" t="s">
        <v>53</v>
      </c>
      <c r="G296" s="10">
        <v>38</v>
      </c>
      <c r="H296" s="11">
        <v>78000</v>
      </c>
      <c r="I296" s="23">
        <f t="shared" si="19"/>
        <v>2964</v>
      </c>
      <c r="J296" s="23" t="s">
        <v>26</v>
      </c>
      <c r="K296" s="23">
        <v>1</v>
      </c>
      <c r="L296" s="26">
        <v>38</v>
      </c>
      <c r="M296" s="26">
        <v>2964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</row>
    <row r="297" spans="2:19" ht="24.75" customHeight="1" x14ac:dyDescent="0.25">
      <c r="B297" s="1" t="s">
        <v>21</v>
      </c>
      <c r="C297" s="10" t="s">
        <v>552</v>
      </c>
      <c r="D297" s="10" t="s">
        <v>548</v>
      </c>
      <c r="E297" s="10" t="s">
        <v>553</v>
      </c>
      <c r="F297" s="10" t="s">
        <v>53</v>
      </c>
      <c r="G297" s="10">
        <v>12</v>
      </c>
      <c r="H297" s="11">
        <v>85200</v>
      </c>
      <c r="I297" s="23">
        <f t="shared" si="19"/>
        <v>1022.4</v>
      </c>
      <c r="J297" s="23" t="s">
        <v>26</v>
      </c>
      <c r="K297" s="23">
        <v>1</v>
      </c>
      <c r="L297" s="26">
        <v>12</v>
      </c>
      <c r="M297" s="26">
        <v>1022.4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</row>
    <row r="298" spans="2:19" ht="24.75" customHeight="1" x14ac:dyDescent="0.25">
      <c r="B298" s="1" t="s">
        <v>21</v>
      </c>
      <c r="C298" s="10" t="s">
        <v>554</v>
      </c>
      <c r="D298" s="10" t="s">
        <v>548</v>
      </c>
      <c r="E298" s="10" t="s">
        <v>555</v>
      </c>
      <c r="F298" s="10" t="s">
        <v>53</v>
      </c>
      <c r="G298" s="10">
        <v>16</v>
      </c>
      <c r="H298" s="11">
        <v>36000</v>
      </c>
      <c r="I298" s="23">
        <f t="shared" si="19"/>
        <v>576</v>
      </c>
      <c r="J298" s="23" t="s">
        <v>26</v>
      </c>
      <c r="K298" s="23">
        <v>1</v>
      </c>
      <c r="L298" s="26">
        <v>16</v>
      </c>
      <c r="M298" s="26">
        <v>576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</row>
    <row r="299" spans="2:19" ht="24.75" customHeight="1" x14ac:dyDescent="0.25">
      <c r="B299" s="1" t="s">
        <v>21</v>
      </c>
      <c r="C299" s="10" t="s">
        <v>556</v>
      </c>
      <c r="D299" s="10" t="s">
        <v>548</v>
      </c>
      <c r="E299" s="10" t="s">
        <v>557</v>
      </c>
      <c r="F299" s="10" t="s">
        <v>53</v>
      </c>
      <c r="G299" s="10">
        <v>38</v>
      </c>
      <c r="H299" s="11">
        <v>36000</v>
      </c>
      <c r="I299" s="23">
        <f t="shared" si="19"/>
        <v>1368</v>
      </c>
      <c r="J299" s="23" t="s">
        <v>26</v>
      </c>
      <c r="K299" s="23">
        <v>1</v>
      </c>
      <c r="L299" s="26">
        <v>38</v>
      </c>
      <c r="M299" s="26">
        <v>1368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</row>
    <row r="300" spans="2:19" ht="24.75" customHeight="1" x14ac:dyDescent="0.25">
      <c r="B300" s="1" t="s">
        <v>21</v>
      </c>
      <c r="C300" s="10" t="s">
        <v>558</v>
      </c>
      <c r="D300" s="10" t="s">
        <v>548</v>
      </c>
      <c r="E300" s="10" t="s">
        <v>559</v>
      </c>
      <c r="F300" s="10" t="s">
        <v>53</v>
      </c>
      <c r="G300" s="10">
        <v>12</v>
      </c>
      <c r="H300" s="11">
        <v>55996.92</v>
      </c>
      <c r="I300" s="23">
        <f t="shared" si="19"/>
        <v>671.96304000000009</v>
      </c>
      <c r="J300" s="23" t="s">
        <v>26</v>
      </c>
      <c r="K300" s="23">
        <v>1</v>
      </c>
      <c r="L300" s="26">
        <v>12</v>
      </c>
      <c r="M300" s="26">
        <v>671.96304000000009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</row>
    <row r="301" spans="2:19" ht="24.75" customHeight="1" x14ac:dyDescent="0.25">
      <c r="B301" s="1" t="s">
        <v>21</v>
      </c>
      <c r="C301" s="10" t="s">
        <v>560</v>
      </c>
      <c r="D301" s="10" t="s">
        <v>548</v>
      </c>
      <c r="E301" s="10" t="s">
        <v>561</v>
      </c>
      <c r="F301" s="10" t="s">
        <v>53</v>
      </c>
      <c r="G301" s="10">
        <v>6</v>
      </c>
      <c r="H301" s="11">
        <v>60500</v>
      </c>
      <c r="I301" s="23">
        <f t="shared" si="19"/>
        <v>363</v>
      </c>
      <c r="J301" s="23" t="s">
        <v>26</v>
      </c>
      <c r="K301" s="23">
        <v>1</v>
      </c>
      <c r="L301" s="26">
        <v>6</v>
      </c>
      <c r="M301" s="26">
        <v>363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</row>
    <row r="302" spans="2:19" ht="24.75" customHeight="1" x14ac:dyDescent="0.25">
      <c r="B302" s="1" t="s">
        <v>21</v>
      </c>
      <c r="C302" s="10" t="s">
        <v>562</v>
      </c>
      <c r="D302" s="10" t="s">
        <v>548</v>
      </c>
      <c r="E302" s="10" t="s">
        <v>563</v>
      </c>
      <c r="F302" s="10" t="s">
        <v>53</v>
      </c>
      <c r="G302" s="10">
        <v>12</v>
      </c>
      <c r="H302" s="11">
        <v>180000</v>
      </c>
      <c r="I302" s="23">
        <f t="shared" si="19"/>
        <v>2160</v>
      </c>
      <c r="J302" s="23" t="s">
        <v>26</v>
      </c>
      <c r="K302" s="23">
        <v>1</v>
      </c>
      <c r="L302" s="26">
        <v>12</v>
      </c>
      <c r="M302" s="26">
        <v>2160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</row>
    <row r="303" spans="2:19" ht="24.75" customHeight="1" x14ac:dyDescent="0.25">
      <c r="B303" s="1" t="s">
        <v>21</v>
      </c>
      <c r="C303" s="10" t="s">
        <v>564</v>
      </c>
      <c r="D303" s="10" t="s">
        <v>548</v>
      </c>
      <c r="E303" s="10" t="s">
        <v>565</v>
      </c>
      <c r="F303" s="10" t="s">
        <v>53</v>
      </c>
      <c r="G303" s="10">
        <v>12</v>
      </c>
      <c r="H303" s="11">
        <v>145000</v>
      </c>
      <c r="I303" s="23">
        <f t="shared" si="19"/>
        <v>1740</v>
      </c>
      <c r="J303" s="23" t="s">
        <v>26</v>
      </c>
      <c r="K303" s="23">
        <v>1</v>
      </c>
      <c r="L303" s="26">
        <v>12</v>
      </c>
      <c r="M303" s="26">
        <v>1740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</row>
    <row r="304" spans="2:19" ht="24.75" customHeight="1" thickBot="1" x14ac:dyDescent="0.3">
      <c r="B304" s="1" t="s">
        <v>21</v>
      </c>
      <c r="C304" s="10" t="s">
        <v>566</v>
      </c>
      <c r="D304" s="10" t="s">
        <v>548</v>
      </c>
      <c r="E304" s="10" t="s">
        <v>567</v>
      </c>
      <c r="F304" s="10" t="s">
        <v>53</v>
      </c>
      <c r="G304" s="10">
        <v>6</v>
      </c>
      <c r="H304" s="11">
        <v>36000</v>
      </c>
      <c r="I304" s="23">
        <f t="shared" si="19"/>
        <v>216</v>
      </c>
      <c r="J304" s="23" t="s">
        <v>26</v>
      </c>
      <c r="K304" s="23">
        <v>1</v>
      </c>
      <c r="L304" s="26">
        <v>6</v>
      </c>
      <c r="M304" s="26">
        <v>216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</row>
    <row r="305" spans="2:19" ht="16.5" customHeight="1" thickTop="1" thickBot="1" x14ac:dyDescent="0.35">
      <c r="C305" s="103"/>
      <c r="D305" s="103"/>
      <c r="E305" s="15"/>
      <c r="F305" s="15"/>
      <c r="G305" s="15"/>
      <c r="H305" s="18"/>
      <c r="I305" s="53">
        <f>SUM(I295:I304)</f>
        <v>12137.36304</v>
      </c>
      <c r="J305" s="65"/>
      <c r="K305" s="65"/>
      <c r="L305" s="55"/>
      <c r="M305" s="53">
        <f>SUM(M295:M304)</f>
        <v>12137.36304</v>
      </c>
      <c r="N305" s="55"/>
      <c r="O305" s="53">
        <v>0</v>
      </c>
      <c r="P305" s="55"/>
      <c r="Q305" s="53">
        <v>0</v>
      </c>
      <c r="R305" s="55"/>
      <c r="S305" s="53">
        <v>0</v>
      </c>
    </row>
    <row r="306" spans="2:19" ht="25.5" customHeight="1" thickTop="1" x14ac:dyDescent="0.25">
      <c r="C306" s="19"/>
      <c r="D306" s="20" t="s">
        <v>568</v>
      </c>
      <c r="E306" s="20"/>
      <c r="F306" s="20"/>
      <c r="G306" s="20"/>
      <c r="H306" s="20"/>
      <c r="I306" s="56"/>
      <c r="J306" s="68"/>
      <c r="K306" s="68"/>
      <c r="L306" s="56"/>
      <c r="M306" s="56"/>
      <c r="N306" s="56"/>
      <c r="O306" s="56"/>
      <c r="P306" s="56"/>
      <c r="Q306" s="56"/>
      <c r="R306" s="56"/>
      <c r="S306" s="56"/>
    </row>
    <row r="307" spans="2:19" ht="24.75" customHeight="1" x14ac:dyDescent="0.25">
      <c r="B307" s="1" t="s">
        <v>21</v>
      </c>
      <c r="C307" s="10" t="s">
        <v>569</v>
      </c>
      <c r="D307" s="10" t="s">
        <v>570</v>
      </c>
      <c r="E307" s="10" t="s">
        <v>571</v>
      </c>
      <c r="F307" s="10" t="s">
        <v>48</v>
      </c>
      <c r="G307" s="10">
        <v>28</v>
      </c>
      <c r="H307" s="10">
        <v>432</v>
      </c>
      <c r="I307" s="67">
        <f>G307*H307/1000</f>
        <v>12.096</v>
      </c>
      <c r="J307" s="23" t="s">
        <v>49</v>
      </c>
      <c r="K307" s="23">
        <v>2</v>
      </c>
      <c r="L307" s="26">
        <v>28</v>
      </c>
      <c r="M307" s="26">
        <v>12.096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</row>
    <row r="308" spans="2:19" ht="24.75" customHeight="1" x14ac:dyDescent="0.25">
      <c r="B308" s="1" t="s">
        <v>21</v>
      </c>
      <c r="C308" s="10" t="s">
        <v>572</v>
      </c>
      <c r="D308" s="10" t="s">
        <v>570</v>
      </c>
      <c r="E308" s="10" t="s">
        <v>573</v>
      </c>
      <c r="F308" s="10" t="s">
        <v>48</v>
      </c>
      <c r="G308" s="10">
        <v>28</v>
      </c>
      <c r="H308" s="10">
        <v>1591.2</v>
      </c>
      <c r="I308" s="67">
        <f>G308*H308/1000</f>
        <v>44.553599999999996</v>
      </c>
      <c r="J308" s="23" t="s">
        <v>49</v>
      </c>
      <c r="K308" s="23">
        <v>2</v>
      </c>
      <c r="L308" s="26">
        <v>28</v>
      </c>
      <c r="M308" s="26">
        <v>44.553599999999996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</row>
    <row r="309" spans="2:19" ht="36.75" customHeight="1" x14ac:dyDescent="0.25">
      <c r="B309" s="1" t="s">
        <v>21</v>
      </c>
      <c r="C309" s="123" t="s">
        <v>574</v>
      </c>
      <c r="D309" s="10" t="s">
        <v>575</v>
      </c>
      <c r="E309" s="10" t="s">
        <v>576</v>
      </c>
      <c r="F309" s="10" t="s">
        <v>53</v>
      </c>
      <c r="G309" s="10">
        <v>20</v>
      </c>
      <c r="H309" s="10">
        <v>15325</v>
      </c>
      <c r="I309" s="67">
        <f>G309*H309/1000</f>
        <v>306.5</v>
      </c>
      <c r="J309" s="23" t="s">
        <v>49</v>
      </c>
      <c r="K309" s="23">
        <v>1</v>
      </c>
      <c r="L309" s="26">
        <v>20</v>
      </c>
      <c r="M309" s="26">
        <v>306.5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</row>
    <row r="310" spans="2:19" ht="36.75" customHeight="1" thickBot="1" x14ac:dyDescent="0.3">
      <c r="B310" s="1" t="s">
        <v>21</v>
      </c>
      <c r="C310" s="123" t="s">
        <v>577</v>
      </c>
      <c r="D310" s="10" t="s">
        <v>575</v>
      </c>
      <c r="E310" s="10" t="s">
        <v>578</v>
      </c>
      <c r="F310" s="10" t="s">
        <v>53</v>
      </c>
      <c r="G310" s="10">
        <v>20</v>
      </c>
      <c r="H310" s="10">
        <v>9500</v>
      </c>
      <c r="I310" s="67">
        <f>G310*H310/1000</f>
        <v>190</v>
      </c>
      <c r="J310" s="77" t="s">
        <v>49</v>
      </c>
      <c r="K310" s="23">
        <v>1</v>
      </c>
      <c r="L310" s="26">
        <v>20</v>
      </c>
      <c r="M310" s="26">
        <v>190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>
        <v>0</v>
      </c>
    </row>
    <row r="311" spans="2:19" ht="16.5" customHeight="1" thickTop="1" thickBot="1" x14ac:dyDescent="0.35">
      <c r="C311" s="103"/>
      <c r="D311" s="103"/>
      <c r="E311" s="15"/>
      <c r="F311" s="15"/>
      <c r="G311" s="15"/>
      <c r="H311" s="15"/>
      <c r="I311" s="53">
        <f>SUM(I307:I310)</f>
        <v>553.14959999999996</v>
      </c>
      <c r="J311" s="65"/>
      <c r="K311" s="65"/>
      <c r="L311" s="55"/>
      <c r="M311" s="53">
        <f>SUM(M307:M310)</f>
        <v>553.14959999999996</v>
      </c>
      <c r="N311" s="55"/>
      <c r="O311" s="53">
        <v>0</v>
      </c>
      <c r="P311" s="55"/>
      <c r="Q311" s="53">
        <v>0</v>
      </c>
      <c r="R311" s="55"/>
      <c r="S311" s="53">
        <v>0</v>
      </c>
    </row>
    <row r="312" spans="2:19" ht="25.5" customHeight="1" thickTop="1" thickBot="1" x14ac:dyDescent="0.3">
      <c r="C312" s="22"/>
      <c r="D312" s="15" t="s">
        <v>579</v>
      </c>
      <c r="E312" s="15"/>
      <c r="F312" s="15"/>
      <c r="G312" s="15"/>
      <c r="H312" s="15"/>
      <c r="I312" s="55"/>
      <c r="J312" s="68"/>
      <c r="K312" s="68"/>
      <c r="L312" s="55"/>
      <c r="M312" s="55"/>
      <c r="N312" s="55"/>
      <c r="O312" s="55"/>
      <c r="P312" s="55"/>
      <c r="Q312" s="55"/>
      <c r="R312" s="55"/>
      <c r="S312" s="55"/>
    </row>
    <row r="313" spans="2:19" ht="15.75" customHeight="1" thickTop="1" x14ac:dyDescent="0.25">
      <c r="C313" s="19"/>
      <c r="D313" s="20" t="s">
        <v>580</v>
      </c>
      <c r="E313" s="20"/>
      <c r="F313" s="20"/>
      <c r="G313" s="20"/>
      <c r="H313" s="20"/>
      <c r="I313" s="56"/>
      <c r="J313" s="68"/>
      <c r="K313" s="68"/>
      <c r="L313" s="56"/>
      <c r="M313" s="56"/>
      <c r="N313" s="56"/>
      <c r="O313" s="56"/>
      <c r="P313" s="56"/>
      <c r="Q313" s="56"/>
      <c r="R313" s="56"/>
      <c r="S313" s="56"/>
    </row>
    <row r="314" spans="2:19" ht="15" customHeight="1" x14ac:dyDescent="0.25">
      <c r="B314" s="1" t="s">
        <v>21</v>
      </c>
      <c r="C314" s="10" t="s">
        <v>581</v>
      </c>
      <c r="D314" s="10" t="s">
        <v>23</v>
      </c>
      <c r="E314" s="10" t="s">
        <v>582</v>
      </c>
      <c r="F314" s="10" t="s">
        <v>25</v>
      </c>
      <c r="G314" s="10">
        <v>600</v>
      </c>
      <c r="H314" s="10">
        <v>1000</v>
      </c>
      <c r="I314" s="26">
        <f>G314*H314/1000</f>
        <v>600</v>
      </c>
      <c r="J314" s="23" t="s">
        <v>26</v>
      </c>
      <c r="K314" s="23">
        <v>1</v>
      </c>
      <c r="L314" s="26">
        <v>0</v>
      </c>
      <c r="M314" s="26">
        <v>0</v>
      </c>
      <c r="N314" s="26">
        <v>600</v>
      </c>
      <c r="O314" s="26">
        <v>600</v>
      </c>
      <c r="P314" s="26">
        <v>0</v>
      </c>
      <c r="Q314" s="26">
        <v>0</v>
      </c>
      <c r="R314" s="26">
        <v>0</v>
      </c>
      <c r="S314" s="26">
        <v>0</v>
      </c>
    </row>
    <row r="315" spans="2:19" ht="15" customHeight="1" x14ac:dyDescent="0.25">
      <c r="B315" s="1" t="s">
        <v>21</v>
      </c>
      <c r="C315" s="10" t="s">
        <v>583</v>
      </c>
      <c r="D315" s="10" t="s">
        <v>23</v>
      </c>
      <c r="E315" s="10" t="s">
        <v>584</v>
      </c>
      <c r="F315" s="10" t="s">
        <v>25</v>
      </c>
      <c r="G315" s="10">
        <v>0</v>
      </c>
      <c r="H315" s="10">
        <v>134.4</v>
      </c>
      <c r="I315" s="26">
        <f>G315*H315/1000</f>
        <v>0</v>
      </c>
      <c r="J315" s="23" t="s">
        <v>26</v>
      </c>
      <c r="K315" s="23">
        <v>1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</row>
    <row r="316" spans="2:19" ht="15" customHeight="1" x14ac:dyDescent="0.25">
      <c r="B316" s="1" t="s">
        <v>21</v>
      </c>
      <c r="C316" s="10" t="s">
        <v>585</v>
      </c>
      <c r="D316" s="10" t="s">
        <v>23</v>
      </c>
      <c r="E316" s="10" t="s">
        <v>586</v>
      </c>
      <c r="F316" s="10" t="s">
        <v>25</v>
      </c>
      <c r="G316" s="10">
        <v>1000</v>
      </c>
      <c r="H316" s="10">
        <v>75</v>
      </c>
      <c r="I316" s="26">
        <f>G316*H316/1000</f>
        <v>75</v>
      </c>
      <c r="J316" s="23" t="s">
        <v>26</v>
      </c>
      <c r="K316" s="23">
        <v>1</v>
      </c>
      <c r="L316" s="26">
        <v>0</v>
      </c>
      <c r="M316" s="26">
        <v>0</v>
      </c>
      <c r="N316" s="26">
        <v>1000</v>
      </c>
      <c r="O316" s="26">
        <v>75</v>
      </c>
      <c r="P316" s="26">
        <v>0</v>
      </c>
      <c r="Q316" s="26">
        <v>0</v>
      </c>
      <c r="R316" s="26">
        <v>0</v>
      </c>
      <c r="S316" s="26">
        <v>0</v>
      </c>
    </row>
    <row r="317" spans="2:19" ht="15" customHeight="1" thickBot="1" x14ac:dyDescent="0.3">
      <c r="B317" s="1" t="s">
        <v>21</v>
      </c>
      <c r="C317" s="10" t="s">
        <v>587</v>
      </c>
      <c r="D317" s="10" t="s">
        <v>23</v>
      </c>
      <c r="E317" s="10" t="s">
        <v>588</v>
      </c>
      <c r="F317" s="10" t="s">
        <v>25</v>
      </c>
      <c r="G317" s="10">
        <v>3000</v>
      </c>
      <c r="H317" s="10">
        <v>992.5</v>
      </c>
      <c r="I317" s="26">
        <f>G317*H317/1000</f>
        <v>2977.5</v>
      </c>
      <c r="J317" s="23" t="s">
        <v>26</v>
      </c>
      <c r="K317" s="23">
        <v>1</v>
      </c>
      <c r="L317" s="26">
        <v>0</v>
      </c>
      <c r="M317" s="26">
        <v>0</v>
      </c>
      <c r="N317" s="26">
        <v>3000</v>
      </c>
      <c r="O317" s="26">
        <v>2977.5</v>
      </c>
      <c r="P317" s="26">
        <v>0</v>
      </c>
      <c r="Q317" s="26">
        <v>0</v>
      </c>
      <c r="R317" s="26">
        <v>0</v>
      </c>
      <c r="S317" s="26">
        <v>0</v>
      </c>
    </row>
    <row r="318" spans="2:19" ht="16.5" customHeight="1" thickTop="1" thickBot="1" x14ac:dyDescent="0.35">
      <c r="C318" s="103"/>
      <c r="D318" s="103"/>
      <c r="E318" s="15"/>
      <c r="F318" s="15"/>
      <c r="G318" s="15"/>
      <c r="H318" s="18"/>
      <c r="I318" s="53">
        <f>SUM(I314:I317)</f>
        <v>3652.5</v>
      </c>
      <c r="J318" s="65"/>
      <c r="K318" s="65"/>
      <c r="L318" s="55"/>
      <c r="M318" s="53">
        <v>0</v>
      </c>
      <c r="N318" s="55"/>
      <c r="O318" s="53">
        <f>SUM(O314:O317)</f>
        <v>3652.5</v>
      </c>
      <c r="P318" s="55"/>
      <c r="Q318" s="53">
        <v>0</v>
      </c>
      <c r="R318" s="55"/>
      <c r="S318" s="53">
        <v>0</v>
      </c>
    </row>
    <row r="319" spans="2:19" ht="15.75" customHeight="1" thickTop="1" x14ac:dyDescent="0.25">
      <c r="C319" s="19"/>
      <c r="D319" s="20" t="s">
        <v>589</v>
      </c>
      <c r="E319" s="20"/>
      <c r="F319" s="20"/>
      <c r="G319" s="20"/>
      <c r="H319" s="20"/>
      <c r="I319" s="56"/>
      <c r="J319" s="68"/>
      <c r="K319" s="68"/>
      <c r="L319" s="56"/>
      <c r="M319" s="56"/>
      <c r="N319" s="56"/>
      <c r="O319" s="56"/>
      <c r="P319" s="56"/>
      <c r="Q319" s="56"/>
      <c r="R319" s="56"/>
      <c r="S319" s="56"/>
    </row>
    <row r="320" spans="2:19" ht="27" customHeight="1" x14ac:dyDescent="0.25">
      <c r="B320" s="1" t="s">
        <v>21</v>
      </c>
      <c r="C320" s="10" t="s">
        <v>590</v>
      </c>
      <c r="D320" s="10" t="s">
        <v>591</v>
      </c>
      <c r="E320" s="10" t="s">
        <v>592</v>
      </c>
      <c r="F320" s="10" t="s">
        <v>53</v>
      </c>
      <c r="G320" s="10">
        <v>80</v>
      </c>
      <c r="H320" s="10">
        <v>7188</v>
      </c>
      <c r="I320" s="26">
        <f>G320*H320/1000</f>
        <v>575.04</v>
      </c>
      <c r="J320" s="23" t="s">
        <v>49</v>
      </c>
      <c r="K320" s="23">
        <v>2</v>
      </c>
      <c r="L320" s="26">
        <v>0</v>
      </c>
      <c r="M320" s="26">
        <v>0</v>
      </c>
      <c r="N320" s="26">
        <v>80</v>
      </c>
      <c r="O320" s="26">
        <v>575.04</v>
      </c>
      <c r="P320" s="26">
        <v>0</v>
      </c>
      <c r="Q320" s="26">
        <v>0</v>
      </c>
      <c r="R320" s="26">
        <v>0</v>
      </c>
      <c r="S320" s="26">
        <v>0</v>
      </c>
    </row>
    <row r="321" spans="2:19" ht="27" customHeight="1" x14ac:dyDescent="0.25">
      <c r="B321" s="1" t="s">
        <v>21</v>
      </c>
      <c r="C321" s="10" t="s">
        <v>593</v>
      </c>
      <c r="D321" s="10" t="s">
        <v>591</v>
      </c>
      <c r="E321" s="10" t="s">
        <v>594</v>
      </c>
      <c r="F321" s="10" t="s">
        <v>53</v>
      </c>
      <c r="G321" s="10">
        <v>12</v>
      </c>
      <c r="H321" s="10">
        <v>183360</v>
      </c>
      <c r="I321" s="26">
        <f>G321*H321/1000</f>
        <v>2200.3200000000002</v>
      </c>
      <c r="J321" s="23" t="s">
        <v>49</v>
      </c>
      <c r="K321" s="23">
        <v>1</v>
      </c>
      <c r="L321" s="26">
        <v>0</v>
      </c>
      <c r="M321" s="26">
        <v>0</v>
      </c>
      <c r="N321" s="26">
        <v>12</v>
      </c>
      <c r="O321" s="26">
        <v>2200.3200000000002</v>
      </c>
      <c r="P321" s="26">
        <v>0</v>
      </c>
      <c r="Q321" s="26">
        <v>0</v>
      </c>
      <c r="R321" s="26">
        <v>0</v>
      </c>
      <c r="S321" s="26">
        <v>0</v>
      </c>
    </row>
    <row r="322" spans="2:19" ht="22.5" customHeight="1" thickBot="1" x14ac:dyDescent="0.3">
      <c r="B322" s="1" t="s">
        <v>21</v>
      </c>
      <c r="C322" s="10" t="s">
        <v>595</v>
      </c>
      <c r="D322" s="10" t="s">
        <v>591</v>
      </c>
      <c r="E322" s="10" t="s">
        <v>596</v>
      </c>
      <c r="F322" s="10" t="s">
        <v>53</v>
      </c>
      <c r="G322" s="10">
        <v>11</v>
      </c>
      <c r="H322" s="10">
        <v>38400</v>
      </c>
      <c r="I322" s="26">
        <f>G322*H322/1000</f>
        <v>422.4</v>
      </c>
      <c r="J322" s="23" t="s">
        <v>49</v>
      </c>
      <c r="K322" s="23">
        <v>1</v>
      </c>
      <c r="L322" s="26">
        <v>0</v>
      </c>
      <c r="M322" s="26">
        <v>0</v>
      </c>
      <c r="N322" s="26">
        <v>0</v>
      </c>
      <c r="O322" s="26">
        <v>0</v>
      </c>
      <c r="P322" s="26">
        <v>11</v>
      </c>
      <c r="Q322" s="26">
        <v>422.4</v>
      </c>
      <c r="R322" s="26">
        <v>0</v>
      </c>
      <c r="S322" s="26">
        <v>0</v>
      </c>
    </row>
    <row r="323" spans="2:19" ht="16.5" customHeight="1" thickTop="1" thickBot="1" x14ac:dyDescent="0.35">
      <c r="C323" s="103"/>
      <c r="D323" s="103"/>
      <c r="E323" s="15"/>
      <c r="F323" s="15"/>
      <c r="G323" s="15"/>
      <c r="H323" s="18"/>
      <c r="I323" s="53">
        <f>SUM(I320:I322)</f>
        <v>3197.76</v>
      </c>
      <c r="J323" s="65"/>
      <c r="K323" s="65"/>
      <c r="L323" s="55"/>
      <c r="M323" s="53">
        <v>0</v>
      </c>
      <c r="N323" s="55"/>
      <c r="O323" s="53">
        <f>SUM(O320:O322)</f>
        <v>2775.36</v>
      </c>
      <c r="P323" s="55"/>
      <c r="Q323" s="53">
        <f>SUM(Q320:Q322)</f>
        <v>422.4</v>
      </c>
      <c r="R323" s="55"/>
      <c r="S323" s="53">
        <v>0</v>
      </c>
    </row>
    <row r="324" spans="2:19" ht="25.5" customHeight="1" thickTop="1" x14ac:dyDescent="0.25">
      <c r="C324" s="19"/>
      <c r="D324" s="20" t="s">
        <v>597</v>
      </c>
      <c r="E324" s="20"/>
      <c r="F324" s="20"/>
      <c r="G324" s="20"/>
      <c r="H324" s="20"/>
      <c r="I324" s="56"/>
      <c r="J324" s="68"/>
      <c r="K324" s="68"/>
      <c r="L324" s="56"/>
      <c r="M324" s="56"/>
      <c r="N324" s="56"/>
      <c r="O324" s="56"/>
      <c r="P324" s="56"/>
      <c r="Q324" s="56"/>
      <c r="R324" s="56"/>
      <c r="S324" s="56"/>
    </row>
    <row r="325" spans="2:19" ht="24.75" customHeight="1" x14ac:dyDescent="0.25">
      <c r="B325" s="1" t="s">
        <v>21</v>
      </c>
      <c r="C325" s="10" t="s">
        <v>598</v>
      </c>
      <c r="D325" s="10" t="s">
        <v>599</v>
      </c>
      <c r="E325" s="10" t="s">
        <v>600</v>
      </c>
      <c r="F325" s="10" t="s">
        <v>53</v>
      </c>
      <c r="G325" s="10">
        <v>80</v>
      </c>
      <c r="H325" s="10">
        <v>210</v>
      </c>
      <c r="I325" s="26">
        <f>G325*H325/1000</f>
        <v>16.8</v>
      </c>
      <c r="J325" s="23" t="s">
        <v>49</v>
      </c>
      <c r="K325" s="23">
        <v>2</v>
      </c>
      <c r="L325" s="26">
        <v>0</v>
      </c>
      <c r="M325" s="26">
        <v>0</v>
      </c>
      <c r="N325" s="26">
        <v>80</v>
      </c>
      <c r="O325" s="26">
        <v>16.8</v>
      </c>
      <c r="P325" s="26">
        <v>0</v>
      </c>
      <c r="Q325" s="26">
        <v>0</v>
      </c>
      <c r="R325" s="26">
        <v>0</v>
      </c>
      <c r="S325" s="26">
        <v>0</v>
      </c>
    </row>
    <row r="326" spans="2:19" ht="24.75" customHeight="1" x14ac:dyDescent="0.25">
      <c r="B326" s="1" t="s">
        <v>21</v>
      </c>
      <c r="C326" s="10" t="s">
        <v>601</v>
      </c>
      <c r="D326" s="10" t="s">
        <v>602</v>
      </c>
      <c r="E326" s="10" t="s">
        <v>603</v>
      </c>
      <c r="F326" s="10" t="s">
        <v>53</v>
      </c>
      <c r="G326" s="10">
        <v>4</v>
      </c>
      <c r="H326" s="10">
        <v>69600</v>
      </c>
      <c r="I326" s="26">
        <f>G326*H326/1000</f>
        <v>278.39999999999998</v>
      </c>
      <c r="J326" s="23" t="s">
        <v>49</v>
      </c>
      <c r="K326" s="23">
        <v>2</v>
      </c>
      <c r="L326" s="26">
        <v>0</v>
      </c>
      <c r="M326" s="26">
        <v>0</v>
      </c>
      <c r="N326" s="26">
        <v>4</v>
      </c>
      <c r="O326" s="26">
        <v>278.39999999999998</v>
      </c>
      <c r="P326" s="26">
        <v>0</v>
      </c>
      <c r="Q326" s="26">
        <v>0</v>
      </c>
      <c r="R326" s="26">
        <v>0</v>
      </c>
      <c r="S326" s="26">
        <v>0</v>
      </c>
    </row>
    <row r="327" spans="2:19" ht="24.75" customHeight="1" thickBot="1" x14ac:dyDescent="0.3">
      <c r="B327" s="1" t="s">
        <v>21</v>
      </c>
      <c r="C327" s="10" t="s">
        <v>604</v>
      </c>
      <c r="D327" s="10" t="s">
        <v>605</v>
      </c>
      <c r="E327" s="10" t="s">
        <v>606</v>
      </c>
      <c r="F327" s="10" t="s">
        <v>53</v>
      </c>
      <c r="G327" s="10">
        <v>11</v>
      </c>
      <c r="H327" s="10">
        <v>300</v>
      </c>
      <c r="I327" s="26">
        <f>G327*H327/1000</f>
        <v>3.3</v>
      </c>
      <c r="J327" s="23" t="s">
        <v>49</v>
      </c>
      <c r="K327" s="23">
        <v>2</v>
      </c>
      <c r="L327" s="26">
        <v>0</v>
      </c>
      <c r="M327" s="26">
        <v>0</v>
      </c>
      <c r="N327" s="26">
        <v>0</v>
      </c>
      <c r="O327" s="26">
        <v>0</v>
      </c>
      <c r="P327" s="26">
        <v>11</v>
      </c>
      <c r="Q327" s="26">
        <v>3.3</v>
      </c>
      <c r="R327" s="26">
        <v>0</v>
      </c>
      <c r="S327" s="26">
        <v>0</v>
      </c>
    </row>
    <row r="328" spans="2:19" ht="16.5" customHeight="1" thickTop="1" thickBot="1" x14ac:dyDescent="0.35">
      <c r="C328" s="103"/>
      <c r="D328" s="103"/>
      <c r="E328" s="15"/>
      <c r="F328" s="15"/>
      <c r="G328" s="15"/>
      <c r="H328" s="18"/>
      <c r="I328" s="53">
        <f>SUM(I325:I327)</f>
        <v>298.5</v>
      </c>
      <c r="J328" s="65"/>
      <c r="K328" s="65"/>
      <c r="L328" s="55"/>
      <c r="M328" s="53">
        <v>0</v>
      </c>
      <c r="N328" s="55"/>
      <c r="O328" s="53">
        <f>SUM(O325:O327)</f>
        <v>295.2</v>
      </c>
      <c r="P328" s="55"/>
      <c r="Q328" s="53">
        <f>SUM(Q325:Q327)</f>
        <v>3.3</v>
      </c>
      <c r="R328" s="55"/>
      <c r="S328" s="53">
        <v>0</v>
      </c>
    </row>
    <row r="329" spans="2:19" ht="15.75" customHeight="1" thickTop="1" x14ac:dyDescent="0.25">
      <c r="C329" s="19"/>
      <c r="D329" s="20" t="s">
        <v>607</v>
      </c>
      <c r="E329" s="20"/>
      <c r="F329" s="20"/>
      <c r="G329" s="20"/>
      <c r="H329" s="20"/>
      <c r="I329" s="56"/>
      <c r="J329" s="68"/>
      <c r="K329" s="68"/>
      <c r="L329" s="56"/>
      <c r="M329" s="56"/>
      <c r="N329" s="56"/>
      <c r="O329" s="56"/>
      <c r="P329" s="56"/>
      <c r="Q329" s="56"/>
      <c r="R329" s="56"/>
      <c r="S329" s="56"/>
    </row>
    <row r="330" spans="2:19" ht="22.5" customHeight="1" x14ac:dyDescent="0.25">
      <c r="B330" s="1" t="s">
        <v>21</v>
      </c>
      <c r="C330" s="10" t="s">
        <v>608</v>
      </c>
      <c r="D330" s="10" t="s">
        <v>609</v>
      </c>
      <c r="E330" s="10" t="s">
        <v>610</v>
      </c>
      <c r="F330" s="10" t="s">
        <v>53</v>
      </c>
      <c r="G330" s="10">
        <v>50</v>
      </c>
      <c r="H330" s="10">
        <v>1776</v>
      </c>
      <c r="I330" s="26">
        <f t="shared" ref="I330:I336" si="20">G330*H330/1000</f>
        <v>88.8</v>
      </c>
      <c r="J330" s="23" t="s">
        <v>49</v>
      </c>
      <c r="K330" s="23">
        <v>2</v>
      </c>
      <c r="L330" s="26">
        <v>0</v>
      </c>
      <c r="M330" s="26">
        <v>0</v>
      </c>
      <c r="N330" s="26">
        <v>50</v>
      </c>
      <c r="O330" s="26">
        <v>88.8</v>
      </c>
      <c r="P330" s="26">
        <v>0</v>
      </c>
      <c r="Q330" s="26">
        <v>0</v>
      </c>
      <c r="R330" s="26">
        <v>0</v>
      </c>
      <c r="S330" s="26">
        <v>0</v>
      </c>
    </row>
    <row r="331" spans="2:19" ht="22.5" customHeight="1" x14ac:dyDescent="0.25">
      <c r="B331" s="1" t="s">
        <v>21</v>
      </c>
      <c r="C331" s="10" t="s">
        <v>611</v>
      </c>
      <c r="D331" s="10" t="s">
        <v>609</v>
      </c>
      <c r="E331" s="10" t="s">
        <v>612</v>
      </c>
      <c r="F331" s="10" t="s">
        <v>53</v>
      </c>
      <c r="G331" s="10">
        <v>26</v>
      </c>
      <c r="H331" s="10">
        <v>600</v>
      </c>
      <c r="I331" s="26">
        <f t="shared" si="20"/>
        <v>15.6</v>
      </c>
      <c r="J331" s="23" t="s">
        <v>49</v>
      </c>
      <c r="K331" s="23">
        <v>2</v>
      </c>
      <c r="L331" s="26">
        <v>0</v>
      </c>
      <c r="M331" s="26">
        <v>0</v>
      </c>
      <c r="N331" s="26">
        <v>2</v>
      </c>
      <c r="O331" s="26">
        <v>1.2</v>
      </c>
      <c r="P331" s="26">
        <v>24</v>
      </c>
      <c r="Q331" s="26">
        <v>14.4</v>
      </c>
      <c r="R331" s="26">
        <v>0</v>
      </c>
      <c r="S331" s="26">
        <v>0</v>
      </c>
    </row>
    <row r="332" spans="2:19" ht="22.5" customHeight="1" x14ac:dyDescent="0.25">
      <c r="B332" s="1" t="s">
        <v>21</v>
      </c>
      <c r="C332" s="10" t="s">
        <v>613</v>
      </c>
      <c r="D332" s="10" t="s">
        <v>614</v>
      </c>
      <c r="E332" s="10" t="s">
        <v>615</v>
      </c>
      <c r="F332" s="10" t="s">
        <v>53</v>
      </c>
      <c r="G332" s="10">
        <v>30</v>
      </c>
      <c r="H332" s="10">
        <v>144</v>
      </c>
      <c r="I332" s="26">
        <f t="shared" si="20"/>
        <v>4.32</v>
      </c>
      <c r="J332" s="23" t="s">
        <v>49</v>
      </c>
      <c r="K332" s="23">
        <v>2</v>
      </c>
      <c r="L332" s="26">
        <v>0</v>
      </c>
      <c r="M332" s="26">
        <v>0</v>
      </c>
      <c r="N332" s="26">
        <v>20</v>
      </c>
      <c r="O332" s="26">
        <v>2.88</v>
      </c>
      <c r="P332" s="26">
        <v>10</v>
      </c>
      <c r="Q332" s="26">
        <v>1.44</v>
      </c>
      <c r="R332" s="26">
        <v>0</v>
      </c>
      <c r="S332" s="26">
        <v>0</v>
      </c>
    </row>
    <row r="333" spans="2:19" ht="22.5" customHeight="1" x14ac:dyDescent="0.25">
      <c r="B333" s="1" t="s">
        <v>21</v>
      </c>
      <c r="C333" s="10" t="s">
        <v>616</v>
      </c>
      <c r="D333" s="10" t="s">
        <v>609</v>
      </c>
      <c r="E333" s="10" t="s">
        <v>617</v>
      </c>
      <c r="F333" s="10" t="s">
        <v>53</v>
      </c>
      <c r="G333" s="10">
        <v>44</v>
      </c>
      <c r="H333" s="10">
        <v>240</v>
      </c>
      <c r="I333" s="26">
        <f t="shared" si="20"/>
        <v>10.56</v>
      </c>
      <c r="J333" s="23" t="s">
        <v>49</v>
      </c>
      <c r="K333" s="23">
        <v>2</v>
      </c>
      <c r="L333" s="26">
        <v>0</v>
      </c>
      <c r="M333" s="26">
        <v>0</v>
      </c>
      <c r="N333" s="26">
        <v>44</v>
      </c>
      <c r="O333" s="26">
        <v>10.56</v>
      </c>
      <c r="P333" s="26">
        <v>0</v>
      </c>
      <c r="Q333" s="26">
        <v>0</v>
      </c>
      <c r="R333" s="26">
        <v>0</v>
      </c>
      <c r="S333" s="26">
        <v>0</v>
      </c>
    </row>
    <row r="334" spans="2:19" ht="24.75" customHeight="1" x14ac:dyDescent="0.25">
      <c r="B334" s="1" t="s">
        <v>21</v>
      </c>
      <c r="C334" s="10" t="s">
        <v>618</v>
      </c>
      <c r="D334" s="10" t="s">
        <v>609</v>
      </c>
      <c r="E334" s="10" t="s">
        <v>619</v>
      </c>
      <c r="F334" s="10" t="s">
        <v>53</v>
      </c>
      <c r="G334" s="10">
        <v>8</v>
      </c>
      <c r="H334" s="10">
        <v>10680</v>
      </c>
      <c r="I334" s="26">
        <f t="shared" si="20"/>
        <v>85.44</v>
      </c>
      <c r="J334" s="23" t="s">
        <v>49</v>
      </c>
      <c r="K334" s="23">
        <v>2</v>
      </c>
      <c r="L334" s="26">
        <v>0</v>
      </c>
      <c r="M334" s="26">
        <v>0</v>
      </c>
      <c r="N334" s="26">
        <v>0</v>
      </c>
      <c r="O334" s="26">
        <v>0</v>
      </c>
      <c r="P334" s="26">
        <v>8</v>
      </c>
      <c r="Q334" s="26">
        <v>85.44</v>
      </c>
      <c r="R334" s="26">
        <v>0</v>
      </c>
      <c r="S334" s="26">
        <v>0</v>
      </c>
    </row>
    <row r="335" spans="2:19" ht="22.5" customHeight="1" x14ac:dyDescent="0.25">
      <c r="B335" s="1" t="s">
        <v>21</v>
      </c>
      <c r="C335" s="10" t="s">
        <v>620</v>
      </c>
      <c r="D335" s="10" t="s">
        <v>621</v>
      </c>
      <c r="E335" s="10" t="s">
        <v>622</v>
      </c>
      <c r="F335" s="10" t="s">
        <v>53</v>
      </c>
      <c r="G335" s="10">
        <v>10</v>
      </c>
      <c r="H335" s="10">
        <v>120</v>
      </c>
      <c r="I335" s="26">
        <f t="shared" si="20"/>
        <v>1.2</v>
      </c>
      <c r="J335" s="23" t="s">
        <v>49</v>
      </c>
      <c r="K335" s="23">
        <v>2</v>
      </c>
      <c r="L335" s="26">
        <v>0</v>
      </c>
      <c r="M335" s="26">
        <v>0</v>
      </c>
      <c r="N335" s="26">
        <v>0</v>
      </c>
      <c r="O335" s="26">
        <v>0</v>
      </c>
      <c r="P335" s="26">
        <v>10</v>
      </c>
      <c r="Q335" s="26">
        <v>1.2</v>
      </c>
      <c r="R335" s="26">
        <v>0</v>
      </c>
      <c r="S335" s="26">
        <v>0</v>
      </c>
    </row>
    <row r="336" spans="2:19" ht="22.5" customHeight="1" thickBot="1" x14ac:dyDescent="0.3">
      <c r="B336" s="1" t="s">
        <v>21</v>
      </c>
      <c r="C336" s="10" t="s">
        <v>623</v>
      </c>
      <c r="D336" s="10" t="s">
        <v>624</v>
      </c>
      <c r="E336" s="10" t="s">
        <v>625</v>
      </c>
      <c r="F336" s="10" t="s">
        <v>53</v>
      </c>
      <c r="G336" s="10">
        <v>20</v>
      </c>
      <c r="H336" s="10">
        <v>9000</v>
      </c>
      <c r="I336" s="26">
        <f t="shared" si="20"/>
        <v>180</v>
      </c>
      <c r="J336" s="23" t="s">
        <v>49</v>
      </c>
      <c r="K336" s="23">
        <v>2</v>
      </c>
      <c r="L336" s="26">
        <v>0</v>
      </c>
      <c r="M336" s="26">
        <v>0</v>
      </c>
      <c r="N336" s="26">
        <v>0</v>
      </c>
      <c r="O336" s="26">
        <v>0</v>
      </c>
      <c r="P336" s="26">
        <v>20</v>
      </c>
      <c r="Q336" s="26">
        <v>180</v>
      </c>
      <c r="R336" s="26">
        <v>0</v>
      </c>
      <c r="S336" s="26">
        <v>0</v>
      </c>
    </row>
    <row r="337" spans="2:19" ht="16.5" customHeight="1" thickTop="1" thickBot="1" x14ac:dyDescent="0.35">
      <c r="C337" s="103"/>
      <c r="D337" s="103"/>
      <c r="E337" s="15"/>
      <c r="F337" s="15"/>
      <c r="G337" s="15"/>
      <c r="H337" s="18"/>
      <c r="I337" s="53">
        <f>SUM(I330:I336)</f>
        <v>385.91999999999996</v>
      </c>
      <c r="J337" s="65"/>
      <c r="K337" s="65"/>
      <c r="L337" s="55"/>
      <c r="M337" s="53">
        <v>0</v>
      </c>
      <c r="N337" s="55"/>
      <c r="O337" s="53">
        <f>SUM(O330:O336)</f>
        <v>103.44</v>
      </c>
      <c r="P337" s="55"/>
      <c r="Q337" s="53">
        <f>SUM(Q330:Q336)</f>
        <v>282.48</v>
      </c>
      <c r="R337" s="55"/>
      <c r="S337" s="53">
        <v>0</v>
      </c>
    </row>
    <row r="338" spans="2:19" ht="15" customHeight="1" thickTop="1" x14ac:dyDescent="0.25">
      <c r="C338" s="19"/>
      <c r="D338" s="20" t="s">
        <v>626</v>
      </c>
      <c r="E338" s="20"/>
      <c r="F338" s="20"/>
      <c r="G338" s="20"/>
      <c r="H338" s="20"/>
      <c r="I338" s="56"/>
      <c r="J338" s="68"/>
      <c r="K338" s="68"/>
      <c r="L338" s="56"/>
      <c r="M338" s="56"/>
      <c r="N338" s="56"/>
      <c r="O338" s="56"/>
      <c r="P338" s="56"/>
      <c r="Q338" s="56"/>
      <c r="R338" s="56"/>
      <c r="S338" s="56"/>
    </row>
    <row r="339" spans="2:19" ht="22.5" customHeight="1" thickBot="1" x14ac:dyDescent="0.3">
      <c r="B339" s="1" t="s">
        <v>21</v>
      </c>
      <c r="C339" s="10" t="s">
        <v>627</v>
      </c>
      <c r="D339" s="10" t="s">
        <v>628</v>
      </c>
      <c r="E339" s="10" t="s">
        <v>629</v>
      </c>
      <c r="F339" s="10" t="s">
        <v>53</v>
      </c>
      <c r="G339" s="10">
        <v>900</v>
      </c>
      <c r="H339" s="10">
        <v>45</v>
      </c>
      <c r="I339" s="26">
        <f>G339*H339/1000</f>
        <v>40.5</v>
      </c>
      <c r="J339" s="23" t="s">
        <v>49</v>
      </c>
      <c r="K339" s="23"/>
      <c r="L339" s="26">
        <v>0</v>
      </c>
      <c r="M339" s="26">
        <v>0</v>
      </c>
      <c r="N339" s="26">
        <v>900</v>
      </c>
      <c r="O339" s="26">
        <v>40.5</v>
      </c>
      <c r="P339" s="26">
        <v>0</v>
      </c>
      <c r="Q339" s="26">
        <v>0</v>
      </c>
      <c r="R339" s="26">
        <v>0</v>
      </c>
      <c r="S339" s="26">
        <v>0</v>
      </c>
    </row>
    <row r="340" spans="2:19" ht="15.75" customHeight="1" thickTop="1" thickBot="1" x14ac:dyDescent="0.35">
      <c r="C340" s="103"/>
      <c r="D340" s="103"/>
      <c r="E340" s="15"/>
      <c r="F340" s="15"/>
      <c r="G340" s="15"/>
      <c r="H340" s="15"/>
      <c r="I340" s="53">
        <v>40.5</v>
      </c>
      <c r="J340" s="65"/>
      <c r="K340" s="65">
        <v>2</v>
      </c>
      <c r="L340" s="55"/>
      <c r="M340" s="53">
        <v>0</v>
      </c>
      <c r="N340" s="55"/>
      <c r="O340" s="53">
        <f>SUM(O339)</f>
        <v>40.5</v>
      </c>
      <c r="P340" s="55"/>
      <c r="Q340" s="53">
        <v>0</v>
      </c>
      <c r="R340" s="55"/>
      <c r="S340" s="53">
        <v>0</v>
      </c>
    </row>
    <row r="341" spans="2:19" ht="37.5" customHeight="1" thickTop="1" thickBot="1" x14ac:dyDescent="0.3">
      <c r="C341" s="22"/>
      <c r="D341" s="15" t="s">
        <v>630</v>
      </c>
      <c r="E341" s="15"/>
      <c r="F341" s="15"/>
      <c r="G341" s="15"/>
      <c r="H341" s="15"/>
      <c r="I341" s="55"/>
      <c r="J341" s="68"/>
      <c r="K341" s="68"/>
      <c r="L341" s="55"/>
      <c r="M341" s="55"/>
      <c r="N341" s="55"/>
      <c r="O341" s="55"/>
      <c r="P341" s="55"/>
      <c r="Q341" s="55"/>
      <c r="R341" s="55"/>
      <c r="S341" s="55"/>
    </row>
    <row r="342" spans="2:19" ht="25.5" customHeight="1" thickTop="1" x14ac:dyDescent="0.25">
      <c r="C342" s="19"/>
      <c r="D342" s="20" t="s">
        <v>631</v>
      </c>
      <c r="E342" s="20"/>
      <c r="F342" s="20"/>
      <c r="G342" s="20"/>
      <c r="H342" s="20"/>
      <c r="I342" s="56"/>
      <c r="J342" s="68"/>
      <c r="K342" s="68"/>
      <c r="L342" s="56"/>
      <c r="M342" s="56"/>
      <c r="N342" s="56"/>
      <c r="O342" s="56"/>
      <c r="P342" s="56"/>
      <c r="Q342" s="56"/>
      <c r="R342" s="56"/>
      <c r="S342" s="56"/>
    </row>
    <row r="343" spans="2:19" ht="24.75" customHeight="1" x14ac:dyDescent="0.25">
      <c r="B343" s="1" t="s">
        <v>21</v>
      </c>
      <c r="C343" s="10" t="s">
        <v>632</v>
      </c>
      <c r="D343" s="10" t="s">
        <v>633</v>
      </c>
      <c r="E343" s="10" t="s">
        <v>634</v>
      </c>
      <c r="F343" s="10" t="s">
        <v>48</v>
      </c>
      <c r="G343" s="10">
        <v>21</v>
      </c>
      <c r="H343" s="10">
        <v>6000</v>
      </c>
      <c r="I343" s="26">
        <f t="shared" ref="I343:I374" si="21">G343*H343/1000</f>
        <v>126</v>
      </c>
      <c r="J343" s="23" t="s">
        <v>49</v>
      </c>
      <c r="K343" s="23">
        <v>2</v>
      </c>
      <c r="L343" s="26">
        <v>0</v>
      </c>
      <c r="M343" s="26">
        <v>0</v>
      </c>
      <c r="N343" s="26">
        <v>21</v>
      </c>
      <c r="O343" s="26">
        <v>126</v>
      </c>
      <c r="P343" s="26">
        <v>0</v>
      </c>
      <c r="Q343" s="26">
        <v>0</v>
      </c>
      <c r="R343" s="26">
        <v>0</v>
      </c>
      <c r="S343" s="26">
        <v>0</v>
      </c>
    </row>
    <row r="344" spans="2:19" ht="22.5" customHeight="1" x14ac:dyDescent="0.25">
      <c r="B344" s="1" t="s">
        <v>21</v>
      </c>
      <c r="C344" s="10" t="s">
        <v>635</v>
      </c>
      <c r="D344" s="10" t="s">
        <v>636</v>
      </c>
      <c r="E344" s="10" t="s">
        <v>637</v>
      </c>
      <c r="F344" s="10" t="s">
        <v>48</v>
      </c>
      <c r="G344" s="10">
        <v>5</v>
      </c>
      <c r="H344" s="10">
        <v>4200</v>
      </c>
      <c r="I344" s="26">
        <f t="shared" si="21"/>
        <v>21</v>
      </c>
      <c r="J344" s="23" t="s">
        <v>49</v>
      </c>
      <c r="K344" s="23">
        <v>2</v>
      </c>
      <c r="L344" s="26">
        <v>0</v>
      </c>
      <c r="M344" s="26">
        <v>0</v>
      </c>
      <c r="N344" s="26">
        <v>5</v>
      </c>
      <c r="O344" s="26">
        <v>21</v>
      </c>
      <c r="P344" s="26">
        <v>0</v>
      </c>
      <c r="Q344" s="26">
        <v>0</v>
      </c>
      <c r="R344" s="26">
        <v>0</v>
      </c>
      <c r="S344" s="26">
        <v>0</v>
      </c>
    </row>
    <row r="345" spans="2:19" ht="22.5" customHeight="1" x14ac:dyDescent="0.25">
      <c r="B345" s="1" t="s">
        <v>21</v>
      </c>
      <c r="C345" s="10" t="s">
        <v>638</v>
      </c>
      <c r="D345" s="10" t="s">
        <v>636</v>
      </c>
      <c r="E345" s="10" t="s">
        <v>639</v>
      </c>
      <c r="F345" s="10" t="s">
        <v>48</v>
      </c>
      <c r="G345" s="10">
        <v>5</v>
      </c>
      <c r="H345" s="10">
        <v>102000</v>
      </c>
      <c r="I345" s="26">
        <f t="shared" si="21"/>
        <v>510</v>
      </c>
      <c r="J345" s="23" t="s">
        <v>49</v>
      </c>
      <c r="K345" s="23">
        <v>2</v>
      </c>
      <c r="L345" s="26">
        <v>0</v>
      </c>
      <c r="M345" s="26">
        <v>0</v>
      </c>
      <c r="N345" s="26">
        <v>5</v>
      </c>
      <c r="O345" s="26">
        <v>510</v>
      </c>
      <c r="P345" s="26">
        <v>0</v>
      </c>
      <c r="Q345" s="26">
        <v>0</v>
      </c>
      <c r="R345" s="26">
        <v>0</v>
      </c>
      <c r="S345" s="26">
        <v>0</v>
      </c>
    </row>
    <row r="346" spans="2:19" ht="22.5" customHeight="1" x14ac:dyDescent="0.25">
      <c r="B346" s="1" t="s">
        <v>21</v>
      </c>
      <c r="C346" s="10" t="s">
        <v>640</v>
      </c>
      <c r="D346" s="10" t="s">
        <v>641</v>
      </c>
      <c r="E346" s="10" t="s">
        <v>642</v>
      </c>
      <c r="F346" s="10" t="s">
        <v>53</v>
      </c>
      <c r="G346" s="10">
        <v>3</v>
      </c>
      <c r="H346" s="10">
        <v>318</v>
      </c>
      <c r="I346" s="67">
        <f t="shared" si="21"/>
        <v>0.95399999999999996</v>
      </c>
      <c r="J346" s="23" t="s">
        <v>49</v>
      </c>
      <c r="K346" s="23">
        <v>2</v>
      </c>
      <c r="L346" s="26">
        <v>0</v>
      </c>
      <c r="M346" s="26">
        <v>0</v>
      </c>
      <c r="N346" s="26">
        <v>3</v>
      </c>
      <c r="O346" s="26">
        <v>0.95399999999999996</v>
      </c>
      <c r="P346" s="26">
        <v>0</v>
      </c>
      <c r="Q346" s="26">
        <v>0</v>
      </c>
      <c r="R346" s="26">
        <v>0</v>
      </c>
      <c r="S346" s="26">
        <v>0</v>
      </c>
    </row>
    <row r="347" spans="2:19" ht="22.5" customHeight="1" x14ac:dyDescent="0.25">
      <c r="B347" s="1" t="s">
        <v>21</v>
      </c>
      <c r="C347" s="10" t="s">
        <v>643</v>
      </c>
      <c r="D347" s="10" t="s">
        <v>644</v>
      </c>
      <c r="E347" s="10" t="s">
        <v>645</v>
      </c>
      <c r="F347" s="10" t="s">
        <v>53</v>
      </c>
      <c r="G347" s="10">
        <v>6</v>
      </c>
      <c r="H347" s="10">
        <v>1020</v>
      </c>
      <c r="I347" s="26">
        <f t="shared" si="21"/>
        <v>6.12</v>
      </c>
      <c r="J347" s="23" t="s">
        <v>49</v>
      </c>
      <c r="K347" s="23">
        <v>2</v>
      </c>
      <c r="L347" s="26">
        <v>0</v>
      </c>
      <c r="M347" s="26">
        <v>0</v>
      </c>
      <c r="N347" s="26">
        <v>6</v>
      </c>
      <c r="O347" s="26">
        <v>6.12</v>
      </c>
      <c r="P347" s="26">
        <v>0</v>
      </c>
      <c r="Q347" s="26">
        <v>0</v>
      </c>
      <c r="R347" s="26">
        <v>0</v>
      </c>
      <c r="S347" s="26">
        <v>0</v>
      </c>
    </row>
    <row r="348" spans="2:19" ht="22.5" customHeight="1" x14ac:dyDescent="0.25">
      <c r="B348" s="1" t="s">
        <v>21</v>
      </c>
      <c r="C348" s="10" t="s">
        <v>646</v>
      </c>
      <c r="D348" s="10" t="s">
        <v>641</v>
      </c>
      <c r="E348" s="10" t="s">
        <v>647</v>
      </c>
      <c r="F348" s="10" t="s">
        <v>53</v>
      </c>
      <c r="G348" s="10">
        <v>3</v>
      </c>
      <c r="H348" s="10">
        <v>1908</v>
      </c>
      <c r="I348" s="67">
        <f t="shared" si="21"/>
        <v>5.7240000000000002</v>
      </c>
      <c r="J348" s="23" t="s">
        <v>49</v>
      </c>
      <c r="K348" s="23">
        <v>2</v>
      </c>
      <c r="L348" s="26">
        <v>0</v>
      </c>
      <c r="M348" s="26">
        <v>0</v>
      </c>
      <c r="N348" s="26">
        <v>3</v>
      </c>
      <c r="O348" s="26">
        <v>5.7240000000000002</v>
      </c>
      <c r="P348" s="26">
        <v>0</v>
      </c>
      <c r="Q348" s="26">
        <v>0</v>
      </c>
      <c r="R348" s="26">
        <v>0</v>
      </c>
      <c r="S348" s="26">
        <v>0</v>
      </c>
    </row>
    <row r="349" spans="2:19" ht="22.5" customHeight="1" x14ac:dyDescent="0.25">
      <c r="B349" s="1" t="s">
        <v>21</v>
      </c>
      <c r="C349" s="10" t="s">
        <v>648</v>
      </c>
      <c r="D349" s="10" t="s">
        <v>641</v>
      </c>
      <c r="E349" s="10" t="s">
        <v>649</v>
      </c>
      <c r="F349" s="10" t="s">
        <v>53</v>
      </c>
      <c r="G349" s="10">
        <v>5</v>
      </c>
      <c r="H349" s="10">
        <v>5400</v>
      </c>
      <c r="I349" s="26">
        <f t="shared" si="21"/>
        <v>27</v>
      </c>
      <c r="J349" s="23" t="s">
        <v>49</v>
      </c>
      <c r="K349" s="23">
        <v>2</v>
      </c>
      <c r="L349" s="26">
        <v>0</v>
      </c>
      <c r="M349" s="26">
        <v>0</v>
      </c>
      <c r="N349" s="26">
        <v>5</v>
      </c>
      <c r="O349" s="26">
        <v>27</v>
      </c>
      <c r="P349" s="26">
        <v>0</v>
      </c>
      <c r="Q349" s="26">
        <v>0</v>
      </c>
      <c r="R349" s="26">
        <v>0</v>
      </c>
      <c r="S349" s="26">
        <v>0</v>
      </c>
    </row>
    <row r="350" spans="2:19" ht="24.75" customHeight="1" x14ac:dyDescent="0.25">
      <c r="B350" s="1" t="s">
        <v>21</v>
      </c>
      <c r="C350" s="10" t="s">
        <v>650</v>
      </c>
      <c r="D350" s="10" t="s">
        <v>644</v>
      </c>
      <c r="E350" s="10" t="s">
        <v>651</v>
      </c>
      <c r="F350" s="10" t="s">
        <v>53</v>
      </c>
      <c r="G350" s="10">
        <v>5</v>
      </c>
      <c r="H350" s="10">
        <v>2256</v>
      </c>
      <c r="I350" s="26">
        <f t="shared" si="21"/>
        <v>11.28</v>
      </c>
      <c r="J350" s="23" t="s">
        <v>49</v>
      </c>
      <c r="K350" s="23">
        <v>2</v>
      </c>
      <c r="L350" s="26">
        <v>0</v>
      </c>
      <c r="M350" s="26">
        <v>0</v>
      </c>
      <c r="N350" s="26">
        <v>5</v>
      </c>
      <c r="O350" s="26">
        <v>11.28</v>
      </c>
      <c r="P350" s="26">
        <v>0</v>
      </c>
      <c r="Q350" s="26">
        <v>0</v>
      </c>
      <c r="R350" s="26">
        <v>0</v>
      </c>
      <c r="S350" s="26">
        <v>0</v>
      </c>
    </row>
    <row r="351" spans="2:19" ht="22.5" customHeight="1" x14ac:dyDescent="0.25">
      <c r="B351" s="1" t="s">
        <v>21</v>
      </c>
      <c r="C351" s="10" t="s">
        <v>652</v>
      </c>
      <c r="D351" s="10" t="s">
        <v>641</v>
      </c>
      <c r="E351" s="10" t="s">
        <v>653</v>
      </c>
      <c r="F351" s="10" t="s">
        <v>53</v>
      </c>
      <c r="G351" s="10">
        <v>8</v>
      </c>
      <c r="H351" s="10">
        <v>3840</v>
      </c>
      <c r="I351" s="26">
        <f t="shared" si="21"/>
        <v>30.72</v>
      </c>
      <c r="J351" s="23" t="s">
        <v>49</v>
      </c>
      <c r="K351" s="23">
        <v>2</v>
      </c>
      <c r="L351" s="26">
        <v>0</v>
      </c>
      <c r="M351" s="26">
        <v>0</v>
      </c>
      <c r="N351" s="26">
        <v>8</v>
      </c>
      <c r="O351" s="26">
        <v>30.72</v>
      </c>
      <c r="P351" s="26">
        <v>0</v>
      </c>
      <c r="Q351" s="26">
        <v>0</v>
      </c>
      <c r="R351" s="26">
        <v>0</v>
      </c>
      <c r="S351" s="26">
        <v>0</v>
      </c>
    </row>
    <row r="352" spans="2:19" ht="22.5" customHeight="1" x14ac:dyDescent="0.25">
      <c r="B352" s="1" t="s">
        <v>21</v>
      </c>
      <c r="C352" s="10" t="s">
        <v>654</v>
      </c>
      <c r="D352" s="10" t="s">
        <v>644</v>
      </c>
      <c r="E352" s="10" t="s">
        <v>655</v>
      </c>
      <c r="F352" s="10" t="s">
        <v>53</v>
      </c>
      <c r="G352" s="10">
        <v>16</v>
      </c>
      <c r="H352" s="10">
        <v>1740</v>
      </c>
      <c r="I352" s="26">
        <f t="shared" si="21"/>
        <v>27.84</v>
      </c>
      <c r="J352" s="23" t="s">
        <v>49</v>
      </c>
      <c r="K352" s="23">
        <v>2</v>
      </c>
      <c r="L352" s="26">
        <v>0</v>
      </c>
      <c r="M352" s="26">
        <v>0</v>
      </c>
      <c r="N352" s="26">
        <v>16</v>
      </c>
      <c r="O352" s="26">
        <v>27.84</v>
      </c>
      <c r="P352" s="26">
        <v>0</v>
      </c>
      <c r="Q352" s="26">
        <v>0</v>
      </c>
      <c r="R352" s="26">
        <v>0</v>
      </c>
      <c r="S352" s="26">
        <v>0</v>
      </c>
    </row>
    <row r="353" spans="2:19" ht="22.5" customHeight="1" x14ac:dyDescent="0.25">
      <c r="B353" s="1" t="s">
        <v>21</v>
      </c>
      <c r="C353" s="10" t="s">
        <v>656</v>
      </c>
      <c r="D353" s="10" t="s">
        <v>657</v>
      </c>
      <c r="E353" s="10" t="s">
        <v>658</v>
      </c>
      <c r="F353" s="10" t="s">
        <v>48</v>
      </c>
      <c r="G353" s="10">
        <v>24</v>
      </c>
      <c r="H353" s="10">
        <v>1920</v>
      </c>
      <c r="I353" s="26">
        <f t="shared" si="21"/>
        <v>46.08</v>
      </c>
      <c r="J353" s="23" t="s">
        <v>49</v>
      </c>
      <c r="K353" s="23">
        <v>2</v>
      </c>
      <c r="L353" s="26">
        <v>0</v>
      </c>
      <c r="M353" s="26">
        <v>0</v>
      </c>
      <c r="N353" s="26">
        <v>24</v>
      </c>
      <c r="O353" s="26">
        <v>46.08</v>
      </c>
      <c r="P353" s="26">
        <v>0</v>
      </c>
      <c r="Q353" s="26">
        <v>0</v>
      </c>
      <c r="R353" s="26">
        <v>0</v>
      </c>
      <c r="S353" s="26">
        <v>0</v>
      </c>
    </row>
    <row r="354" spans="2:19" ht="24.75" customHeight="1" x14ac:dyDescent="0.25">
      <c r="B354" s="1" t="s">
        <v>21</v>
      </c>
      <c r="C354" s="10" t="s">
        <v>659</v>
      </c>
      <c r="D354" s="10" t="s">
        <v>636</v>
      </c>
      <c r="E354" s="10" t="s">
        <v>660</v>
      </c>
      <c r="F354" s="10" t="s">
        <v>53</v>
      </c>
      <c r="G354" s="10">
        <v>2</v>
      </c>
      <c r="H354" s="10">
        <v>5640</v>
      </c>
      <c r="I354" s="26">
        <f t="shared" si="21"/>
        <v>11.28</v>
      </c>
      <c r="J354" s="23" t="s">
        <v>49</v>
      </c>
      <c r="K354" s="23">
        <v>2</v>
      </c>
      <c r="L354" s="26">
        <v>0</v>
      </c>
      <c r="M354" s="26">
        <v>0</v>
      </c>
      <c r="N354" s="26">
        <v>2</v>
      </c>
      <c r="O354" s="26">
        <v>11.28</v>
      </c>
      <c r="P354" s="26">
        <v>0</v>
      </c>
      <c r="Q354" s="26">
        <v>0</v>
      </c>
      <c r="R354" s="26">
        <v>0</v>
      </c>
      <c r="S354" s="26">
        <v>0</v>
      </c>
    </row>
    <row r="355" spans="2:19" ht="24.75" customHeight="1" x14ac:dyDescent="0.25">
      <c r="B355" s="1" t="s">
        <v>21</v>
      </c>
      <c r="C355" s="10" t="s">
        <v>661</v>
      </c>
      <c r="D355" s="10" t="s">
        <v>662</v>
      </c>
      <c r="E355" s="10" t="s">
        <v>663</v>
      </c>
      <c r="F355" s="10" t="s">
        <v>53</v>
      </c>
      <c r="G355" s="10">
        <v>30</v>
      </c>
      <c r="H355" s="10">
        <v>432</v>
      </c>
      <c r="I355" s="26">
        <f t="shared" si="21"/>
        <v>12.96</v>
      </c>
      <c r="J355" s="23" t="s">
        <v>49</v>
      </c>
      <c r="K355" s="23">
        <v>2</v>
      </c>
      <c r="L355" s="26">
        <v>0</v>
      </c>
      <c r="M355" s="26">
        <v>0</v>
      </c>
      <c r="N355" s="26">
        <v>30</v>
      </c>
      <c r="O355" s="26">
        <v>12.96</v>
      </c>
      <c r="P355" s="26">
        <v>0</v>
      </c>
      <c r="Q355" s="26">
        <v>0</v>
      </c>
      <c r="R355" s="26">
        <v>0</v>
      </c>
      <c r="S355" s="26">
        <v>0</v>
      </c>
    </row>
    <row r="356" spans="2:19" ht="22.5" customHeight="1" x14ac:dyDescent="0.25">
      <c r="B356" s="1" t="s">
        <v>21</v>
      </c>
      <c r="C356" s="10" t="s">
        <v>664</v>
      </c>
      <c r="D356" s="10" t="s">
        <v>662</v>
      </c>
      <c r="E356" s="10" t="s">
        <v>665</v>
      </c>
      <c r="F356" s="10" t="s">
        <v>53</v>
      </c>
      <c r="G356" s="10">
        <v>25</v>
      </c>
      <c r="H356" s="10">
        <v>324</v>
      </c>
      <c r="I356" s="26">
        <f t="shared" si="21"/>
        <v>8.1</v>
      </c>
      <c r="J356" s="23" t="s">
        <v>49</v>
      </c>
      <c r="K356" s="23">
        <v>2</v>
      </c>
      <c r="L356" s="26">
        <v>0</v>
      </c>
      <c r="M356" s="26">
        <v>0</v>
      </c>
      <c r="N356" s="26">
        <v>25</v>
      </c>
      <c r="O356" s="26">
        <v>8.1</v>
      </c>
      <c r="P356" s="26">
        <v>0</v>
      </c>
      <c r="Q356" s="26">
        <v>0</v>
      </c>
      <c r="R356" s="26">
        <v>0</v>
      </c>
      <c r="S356" s="26">
        <v>0</v>
      </c>
    </row>
    <row r="357" spans="2:19" ht="22.5" customHeight="1" x14ac:dyDescent="0.25">
      <c r="B357" s="1" t="s">
        <v>21</v>
      </c>
      <c r="C357" s="10" t="s">
        <v>666</v>
      </c>
      <c r="D357" s="10" t="s">
        <v>667</v>
      </c>
      <c r="E357" s="10" t="s">
        <v>668</v>
      </c>
      <c r="F357" s="10" t="s">
        <v>53</v>
      </c>
      <c r="G357" s="10">
        <v>152</v>
      </c>
      <c r="H357" s="10">
        <v>2052</v>
      </c>
      <c r="I357" s="67">
        <f t="shared" si="21"/>
        <v>311.904</v>
      </c>
      <c r="J357" s="23" t="s">
        <v>49</v>
      </c>
      <c r="K357" s="23">
        <v>2</v>
      </c>
      <c r="L357" s="26">
        <v>1</v>
      </c>
      <c r="M357" s="26">
        <v>2.052</v>
      </c>
      <c r="N357" s="26">
        <v>151</v>
      </c>
      <c r="O357" s="26">
        <v>309.85199999999998</v>
      </c>
      <c r="P357" s="26">
        <v>0</v>
      </c>
      <c r="Q357" s="26">
        <v>0</v>
      </c>
      <c r="R357" s="26">
        <v>0</v>
      </c>
      <c r="S357" s="26">
        <v>0</v>
      </c>
    </row>
    <row r="358" spans="2:19" ht="24.75" customHeight="1" x14ac:dyDescent="0.25">
      <c r="B358" s="1" t="s">
        <v>21</v>
      </c>
      <c r="C358" s="10" t="s">
        <v>669</v>
      </c>
      <c r="D358" s="10" t="s">
        <v>670</v>
      </c>
      <c r="E358" s="10" t="s">
        <v>671</v>
      </c>
      <c r="F358" s="10" t="s">
        <v>53</v>
      </c>
      <c r="G358" s="10">
        <v>2</v>
      </c>
      <c r="H358" s="10">
        <v>1500</v>
      </c>
      <c r="I358" s="26">
        <f t="shared" si="21"/>
        <v>3</v>
      </c>
      <c r="J358" s="23" t="s">
        <v>49</v>
      </c>
      <c r="K358" s="23">
        <v>2</v>
      </c>
      <c r="L358" s="26">
        <v>0</v>
      </c>
      <c r="M358" s="26">
        <v>0</v>
      </c>
      <c r="N358" s="26">
        <v>2</v>
      </c>
      <c r="O358" s="26">
        <v>3</v>
      </c>
      <c r="P358" s="26">
        <v>0</v>
      </c>
      <c r="Q358" s="26">
        <v>0</v>
      </c>
      <c r="R358" s="26">
        <v>0</v>
      </c>
      <c r="S358" s="26">
        <v>0</v>
      </c>
    </row>
    <row r="359" spans="2:19" ht="22.5" customHeight="1" x14ac:dyDescent="0.25">
      <c r="B359" s="1" t="s">
        <v>21</v>
      </c>
      <c r="C359" s="10" t="s">
        <v>672</v>
      </c>
      <c r="D359" s="10" t="s">
        <v>670</v>
      </c>
      <c r="E359" s="10" t="s">
        <v>673</v>
      </c>
      <c r="F359" s="10" t="s">
        <v>53</v>
      </c>
      <c r="G359" s="10">
        <v>31</v>
      </c>
      <c r="H359" s="10">
        <v>1800</v>
      </c>
      <c r="I359" s="26">
        <f t="shared" si="21"/>
        <v>55.8</v>
      </c>
      <c r="J359" s="23" t="s">
        <v>49</v>
      </c>
      <c r="K359" s="23">
        <v>2</v>
      </c>
      <c r="L359" s="26">
        <v>0</v>
      </c>
      <c r="M359" s="26">
        <v>0</v>
      </c>
      <c r="N359" s="26">
        <v>31</v>
      </c>
      <c r="O359" s="26">
        <v>55.8</v>
      </c>
      <c r="P359" s="26">
        <v>0</v>
      </c>
      <c r="Q359" s="26">
        <v>0</v>
      </c>
      <c r="R359" s="26">
        <v>0</v>
      </c>
      <c r="S359" s="26">
        <v>0</v>
      </c>
    </row>
    <row r="360" spans="2:19" ht="22.5" customHeight="1" x14ac:dyDescent="0.25">
      <c r="B360" s="1" t="s">
        <v>21</v>
      </c>
      <c r="C360" s="10" t="s">
        <v>674</v>
      </c>
      <c r="D360" s="10" t="s">
        <v>675</v>
      </c>
      <c r="E360" s="10" t="s">
        <v>676</v>
      </c>
      <c r="F360" s="10" t="s">
        <v>48</v>
      </c>
      <c r="G360" s="10">
        <v>1</v>
      </c>
      <c r="H360" s="10">
        <v>4920</v>
      </c>
      <c r="I360" s="26">
        <f t="shared" si="21"/>
        <v>4.92</v>
      </c>
      <c r="J360" s="23" t="s">
        <v>49</v>
      </c>
      <c r="K360" s="23">
        <v>2</v>
      </c>
      <c r="L360" s="26">
        <v>0</v>
      </c>
      <c r="M360" s="26">
        <v>0</v>
      </c>
      <c r="N360" s="26">
        <v>1</v>
      </c>
      <c r="O360" s="26">
        <v>4.92</v>
      </c>
      <c r="P360" s="26">
        <v>0</v>
      </c>
      <c r="Q360" s="26">
        <v>0</v>
      </c>
      <c r="R360" s="26">
        <v>0</v>
      </c>
      <c r="S360" s="26">
        <v>0</v>
      </c>
    </row>
    <row r="361" spans="2:19" ht="22.5" customHeight="1" x14ac:dyDescent="0.25">
      <c r="B361" s="1" t="s">
        <v>21</v>
      </c>
      <c r="C361" s="10" t="s">
        <v>677</v>
      </c>
      <c r="D361" s="10" t="s">
        <v>678</v>
      </c>
      <c r="E361" s="10" t="s">
        <v>679</v>
      </c>
      <c r="F361" s="10" t="s">
        <v>48</v>
      </c>
      <c r="G361" s="10">
        <v>1</v>
      </c>
      <c r="H361" s="10">
        <v>15360</v>
      </c>
      <c r="I361" s="26">
        <f t="shared" si="21"/>
        <v>15.36</v>
      </c>
      <c r="J361" s="23" t="s">
        <v>49</v>
      </c>
      <c r="K361" s="23">
        <v>2</v>
      </c>
      <c r="L361" s="26">
        <v>0</v>
      </c>
      <c r="M361" s="26">
        <v>0</v>
      </c>
      <c r="N361" s="26">
        <v>1</v>
      </c>
      <c r="O361" s="26">
        <v>15.36</v>
      </c>
      <c r="P361" s="26">
        <v>0</v>
      </c>
      <c r="Q361" s="26">
        <v>0</v>
      </c>
      <c r="R361" s="26">
        <v>0</v>
      </c>
      <c r="S361" s="26">
        <v>0</v>
      </c>
    </row>
    <row r="362" spans="2:19" ht="22.5" customHeight="1" x14ac:dyDescent="0.25">
      <c r="B362" s="1" t="s">
        <v>21</v>
      </c>
      <c r="C362" s="10" t="s">
        <v>680</v>
      </c>
      <c r="D362" s="10" t="s">
        <v>681</v>
      </c>
      <c r="E362" s="10" t="s">
        <v>681</v>
      </c>
      <c r="F362" s="10" t="s">
        <v>48</v>
      </c>
      <c r="G362" s="10">
        <v>1</v>
      </c>
      <c r="H362" s="10">
        <v>3780</v>
      </c>
      <c r="I362" s="26">
        <f t="shared" si="21"/>
        <v>3.78</v>
      </c>
      <c r="J362" s="23" t="s">
        <v>49</v>
      </c>
      <c r="K362" s="23">
        <v>2</v>
      </c>
      <c r="L362" s="26">
        <v>0</v>
      </c>
      <c r="M362" s="26">
        <v>0</v>
      </c>
      <c r="N362" s="26">
        <v>1</v>
      </c>
      <c r="O362" s="26">
        <v>3.78</v>
      </c>
      <c r="P362" s="26">
        <v>0</v>
      </c>
      <c r="Q362" s="26">
        <v>0</v>
      </c>
      <c r="R362" s="26">
        <v>0</v>
      </c>
      <c r="S362" s="26">
        <v>0</v>
      </c>
    </row>
    <row r="363" spans="2:19" ht="22.5" customHeight="1" x14ac:dyDescent="0.25">
      <c r="B363" s="1" t="s">
        <v>21</v>
      </c>
      <c r="C363" s="10" t="s">
        <v>682</v>
      </c>
      <c r="D363" s="10" t="s">
        <v>683</v>
      </c>
      <c r="E363" s="10" t="s">
        <v>684</v>
      </c>
      <c r="F363" s="10" t="s">
        <v>53</v>
      </c>
      <c r="G363" s="10">
        <v>8</v>
      </c>
      <c r="H363" s="10">
        <v>894</v>
      </c>
      <c r="I363" s="67">
        <f t="shared" si="21"/>
        <v>7.1520000000000001</v>
      </c>
      <c r="J363" s="23" t="s">
        <v>49</v>
      </c>
      <c r="K363" s="23">
        <v>2</v>
      </c>
      <c r="L363" s="26">
        <v>0</v>
      </c>
      <c r="M363" s="26">
        <v>0</v>
      </c>
      <c r="N363" s="26">
        <v>8</v>
      </c>
      <c r="O363" s="26">
        <v>7.1520000000000001</v>
      </c>
      <c r="P363" s="26">
        <v>0</v>
      </c>
      <c r="Q363" s="26">
        <v>0</v>
      </c>
      <c r="R363" s="26">
        <v>0</v>
      </c>
      <c r="S363" s="26">
        <v>0</v>
      </c>
    </row>
    <row r="364" spans="2:19" ht="22.5" customHeight="1" x14ac:dyDescent="0.25">
      <c r="B364" s="1" t="s">
        <v>21</v>
      </c>
      <c r="C364" s="10" t="s">
        <v>685</v>
      </c>
      <c r="D364" s="10" t="s">
        <v>686</v>
      </c>
      <c r="E364" s="10" t="s">
        <v>686</v>
      </c>
      <c r="F364" s="10" t="s">
        <v>53</v>
      </c>
      <c r="G364" s="10">
        <v>7</v>
      </c>
      <c r="H364" s="10">
        <v>9600</v>
      </c>
      <c r="I364" s="26">
        <f t="shared" si="21"/>
        <v>67.2</v>
      </c>
      <c r="J364" s="23" t="s">
        <v>49</v>
      </c>
      <c r="K364" s="23">
        <v>2</v>
      </c>
      <c r="L364" s="26">
        <v>0</v>
      </c>
      <c r="M364" s="26">
        <v>0</v>
      </c>
      <c r="N364" s="26">
        <v>7</v>
      </c>
      <c r="O364" s="26">
        <v>67.2</v>
      </c>
      <c r="P364" s="26">
        <v>0</v>
      </c>
      <c r="Q364" s="26">
        <v>0</v>
      </c>
      <c r="R364" s="26">
        <v>0</v>
      </c>
      <c r="S364" s="26">
        <v>0</v>
      </c>
    </row>
    <row r="365" spans="2:19" ht="24.75" customHeight="1" x14ac:dyDescent="0.25">
      <c r="B365" s="1" t="s">
        <v>21</v>
      </c>
      <c r="C365" s="10" t="s">
        <v>687</v>
      </c>
      <c r="D365" s="10" t="s">
        <v>688</v>
      </c>
      <c r="E365" s="10" t="s">
        <v>689</v>
      </c>
      <c r="F365" s="10" t="s">
        <v>53</v>
      </c>
      <c r="G365" s="10">
        <v>6</v>
      </c>
      <c r="H365" s="10">
        <v>2160</v>
      </c>
      <c r="I365" s="26">
        <f t="shared" si="21"/>
        <v>12.96</v>
      </c>
      <c r="J365" s="23" t="s">
        <v>49</v>
      </c>
      <c r="K365" s="23">
        <v>2</v>
      </c>
      <c r="L365" s="26">
        <v>2</v>
      </c>
      <c r="M365" s="26">
        <v>4.32</v>
      </c>
      <c r="N365" s="26">
        <v>4</v>
      </c>
      <c r="O365" s="26">
        <v>8.64</v>
      </c>
      <c r="P365" s="26">
        <v>0</v>
      </c>
      <c r="Q365" s="26">
        <v>0</v>
      </c>
      <c r="R365" s="26">
        <v>0</v>
      </c>
      <c r="S365" s="26">
        <v>0</v>
      </c>
    </row>
    <row r="366" spans="2:19" ht="22.5" customHeight="1" x14ac:dyDescent="0.25">
      <c r="B366" s="1" t="s">
        <v>21</v>
      </c>
      <c r="C366" s="10" t="s">
        <v>690</v>
      </c>
      <c r="D366" s="10" t="s">
        <v>691</v>
      </c>
      <c r="E366" s="10" t="s">
        <v>692</v>
      </c>
      <c r="F366" s="10" t="s">
        <v>53</v>
      </c>
      <c r="G366" s="10">
        <v>1</v>
      </c>
      <c r="H366" s="10">
        <v>9000</v>
      </c>
      <c r="I366" s="26">
        <f t="shared" si="21"/>
        <v>9</v>
      </c>
      <c r="J366" s="23" t="s">
        <v>49</v>
      </c>
      <c r="K366" s="23">
        <v>2</v>
      </c>
      <c r="L366" s="26">
        <v>0</v>
      </c>
      <c r="M366" s="26">
        <v>0</v>
      </c>
      <c r="N366" s="26">
        <v>1</v>
      </c>
      <c r="O366" s="26">
        <v>9</v>
      </c>
      <c r="P366" s="26">
        <v>0</v>
      </c>
      <c r="Q366" s="26">
        <v>0</v>
      </c>
      <c r="R366" s="26">
        <v>0</v>
      </c>
      <c r="S366" s="26">
        <v>0</v>
      </c>
    </row>
    <row r="367" spans="2:19" ht="22.5" customHeight="1" x14ac:dyDescent="0.25">
      <c r="B367" s="1" t="s">
        <v>21</v>
      </c>
      <c r="C367" s="10" t="s">
        <v>693</v>
      </c>
      <c r="D367" s="10" t="s">
        <v>694</v>
      </c>
      <c r="E367" s="10" t="s">
        <v>695</v>
      </c>
      <c r="F367" s="10" t="s">
        <v>53</v>
      </c>
      <c r="G367" s="10">
        <v>4</v>
      </c>
      <c r="H367" s="10">
        <v>1200</v>
      </c>
      <c r="I367" s="26">
        <f t="shared" si="21"/>
        <v>4.8</v>
      </c>
      <c r="J367" s="23" t="s">
        <v>49</v>
      </c>
      <c r="K367" s="23">
        <v>2</v>
      </c>
      <c r="L367" s="26">
        <v>0</v>
      </c>
      <c r="M367" s="26">
        <v>0</v>
      </c>
      <c r="N367" s="26">
        <v>4</v>
      </c>
      <c r="O367" s="26">
        <v>4.8</v>
      </c>
      <c r="P367" s="26">
        <v>0</v>
      </c>
      <c r="Q367" s="26">
        <v>0</v>
      </c>
      <c r="R367" s="26">
        <v>0</v>
      </c>
      <c r="S367" s="26">
        <v>0</v>
      </c>
    </row>
    <row r="368" spans="2:19" ht="22.5" customHeight="1" x14ac:dyDescent="0.25">
      <c r="B368" s="1" t="s">
        <v>21</v>
      </c>
      <c r="C368" s="10" t="s">
        <v>696</v>
      </c>
      <c r="D368" s="10" t="s">
        <v>694</v>
      </c>
      <c r="E368" s="10" t="s">
        <v>697</v>
      </c>
      <c r="F368" s="10" t="s">
        <v>53</v>
      </c>
      <c r="G368" s="10">
        <v>12</v>
      </c>
      <c r="H368" s="10">
        <v>1356</v>
      </c>
      <c r="I368" s="67">
        <f t="shared" si="21"/>
        <v>16.271999999999998</v>
      </c>
      <c r="J368" s="23" t="s">
        <v>49</v>
      </c>
      <c r="K368" s="23">
        <v>2</v>
      </c>
      <c r="L368" s="26">
        <v>0</v>
      </c>
      <c r="M368" s="26">
        <v>0</v>
      </c>
      <c r="N368" s="26">
        <v>12</v>
      </c>
      <c r="O368" s="26">
        <v>16.271999999999998</v>
      </c>
      <c r="P368" s="26">
        <v>0</v>
      </c>
      <c r="Q368" s="26">
        <v>0</v>
      </c>
      <c r="R368" s="26">
        <v>0</v>
      </c>
      <c r="S368" s="26">
        <v>0</v>
      </c>
    </row>
    <row r="369" spans="2:19" ht="22.5" customHeight="1" x14ac:dyDescent="0.25">
      <c r="B369" s="1" t="s">
        <v>21</v>
      </c>
      <c r="C369" s="10" t="s">
        <v>698</v>
      </c>
      <c r="D369" s="10" t="s">
        <v>694</v>
      </c>
      <c r="E369" s="10" t="s">
        <v>699</v>
      </c>
      <c r="F369" s="10" t="s">
        <v>53</v>
      </c>
      <c r="G369" s="10">
        <v>8</v>
      </c>
      <c r="H369" s="10">
        <v>816</v>
      </c>
      <c r="I369" s="67">
        <f t="shared" si="21"/>
        <v>6.5279999999999996</v>
      </c>
      <c r="J369" s="23" t="s">
        <v>49</v>
      </c>
      <c r="K369" s="23">
        <v>2</v>
      </c>
      <c r="L369" s="26">
        <v>0</v>
      </c>
      <c r="M369" s="26">
        <v>0</v>
      </c>
      <c r="N369" s="26">
        <v>8</v>
      </c>
      <c r="O369" s="26">
        <v>6.5279999999999996</v>
      </c>
      <c r="P369" s="26">
        <v>0</v>
      </c>
      <c r="Q369" s="26">
        <v>0</v>
      </c>
      <c r="R369" s="26">
        <v>0</v>
      </c>
      <c r="S369" s="26">
        <v>0</v>
      </c>
    </row>
    <row r="370" spans="2:19" ht="24.75" customHeight="1" x14ac:dyDescent="0.25">
      <c r="B370" s="1" t="s">
        <v>21</v>
      </c>
      <c r="C370" s="10" t="s">
        <v>700</v>
      </c>
      <c r="D370" s="10" t="s">
        <v>694</v>
      </c>
      <c r="E370" s="10" t="s">
        <v>701</v>
      </c>
      <c r="F370" s="10" t="s">
        <v>53</v>
      </c>
      <c r="G370" s="10">
        <v>7</v>
      </c>
      <c r="H370" s="10">
        <v>1500</v>
      </c>
      <c r="I370" s="26">
        <f t="shared" si="21"/>
        <v>10.5</v>
      </c>
      <c r="J370" s="23" t="s">
        <v>49</v>
      </c>
      <c r="K370" s="23">
        <v>2</v>
      </c>
      <c r="L370" s="26">
        <v>0</v>
      </c>
      <c r="M370" s="26">
        <v>0</v>
      </c>
      <c r="N370" s="26">
        <v>7</v>
      </c>
      <c r="O370" s="26">
        <v>10.5</v>
      </c>
      <c r="P370" s="26">
        <v>0</v>
      </c>
      <c r="Q370" s="26">
        <v>0</v>
      </c>
      <c r="R370" s="26">
        <v>0</v>
      </c>
      <c r="S370" s="26">
        <v>0</v>
      </c>
    </row>
    <row r="371" spans="2:19" ht="22.5" customHeight="1" x14ac:dyDescent="0.25">
      <c r="B371" s="1" t="s">
        <v>21</v>
      </c>
      <c r="C371" s="10" t="s">
        <v>702</v>
      </c>
      <c r="D371" s="10" t="s">
        <v>694</v>
      </c>
      <c r="E371" s="10" t="s">
        <v>703</v>
      </c>
      <c r="F371" s="10" t="s">
        <v>53</v>
      </c>
      <c r="G371" s="10">
        <v>10</v>
      </c>
      <c r="H371" s="10">
        <v>1380</v>
      </c>
      <c r="I371" s="26">
        <f t="shared" si="21"/>
        <v>13.8</v>
      </c>
      <c r="J371" s="23" t="s">
        <v>49</v>
      </c>
      <c r="K371" s="23">
        <v>2</v>
      </c>
      <c r="L371" s="26">
        <v>0</v>
      </c>
      <c r="M371" s="26">
        <v>0</v>
      </c>
      <c r="N371" s="26">
        <v>10</v>
      </c>
      <c r="O371" s="26">
        <v>13.8</v>
      </c>
      <c r="P371" s="26">
        <v>0</v>
      </c>
      <c r="Q371" s="26">
        <v>0</v>
      </c>
      <c r="R371" s="26">
        <v>0</v>
      </c>
      <c r="S371" s="26">
        <v>0</v>
      </c>
    </row>
    <row r="372" spans="2:19" ht="22.5" customHeight="1" x14ac:dyDescent="0.25">
      <c r="B372" s="1" t="s">
        <v>21</v>
      </c>
      <c r="C372" s="10" t="s">
        <v>704</v>
      </c>
      <c r="D372" s="10" t="s">
        <v>705</v>
      </c>
      <c r="E372" s="24">
        <v>7.5</v>
      </c>
      <c r="F372" s="10" t="s">
        <v>53</v>
      </c>
      <c r="G372" s="10">
        <v>6</v>
      </c>
      <c r="H372" s="10">
        <v>1080</v>
      </c>
      <c r="I372" s="26">
        <f t="shared" si="21"/>
        <v>6.48</v>
      </c>
      <c r="J372" s="23" t="s">
        <v>49</v>
      </c>
      <c r="K372" s="23">
        <v>2</v>
      </c>
      <c r="L372" s="26">
        <v>2</v>
      </c>
      <c r="M372" s="26">
        <v>2.16</v>
      </c>
      <c r="N372" s="26">
        <v>4</v>
      </c>
      <c r="O372" s="26">
        <v>4.32</v>
      </c>
      <c r="P372" s="26">
        <v>0</v>
      </c>
      <c r="Q372" s="26">
        <v>0</v>
      </c>
      <c r="R372" s="26">
        <v>0</v>
      </c>
      <c r="S372" s="26">
        <v>0</v>
      </c>
    </row>
    <row r="373" spans="2:19" ht="22.5" customHeight="1" x14ac:dyDescent="0.25">
      <c r="B373" s="1" t="s">
        <v>21</v>
      </c>
      <c r="C373" s="10" t="s">
        <v>706</v>
      </c>
      <c r="D373" s="10" t="s">
        <v>707</v>
      </c>
      <c r="E373" s="10" t="s">
        <v>708</v>
      </c>
      <c r="F373" s="10" t="s">
        <v>53</v>
      </c>
      <c r="G373" s="10">
        <v>31</v>
      </c>
      <c r="H373" s="10">
        <v>600</v>
      </c>
      <c r="I373" s="26">
        <f t="shared" si="21"/>
        <v>18.600000000000001</v>
      </c>
      <c r="J373" s="23" t="s">
        <v>49</v>
      </c>
      <c r="K373" s="23">
        <v>2</v>
      </c>
      <c r="L373" s="26">
        <v>2</v>
      </c>
      <c r="M373" s="26">
        <v>1.2</v>
      </c>
      <c r="N373" s="26">
        <v>29</v>
      </c>
      <c r="O373" s="26">
        <v>17.399999999999999</v>
      </c>
      <c r="P373" s="26">
        <v>0</v>
      </c>
      <c r="Q373" s="26">
        <v>0</v>
      </c>
      <c r="R373" s="26">
        <v>0</v>
      </c>
      <c r="S373" s="26">
        <v>0</v>
      </c>
    </row>
    <row r="374" spans="2:19" ht="22.5" customHeight="1" x14ac:dyDescent="0.25">
      <c r="B374" s="1" t="s">
        <v>21</v>
      </c>
      <c r="C374" s="10" t="s">
        <v>709</v>
      </c>
      <c r="D374" s="10" t="s">
        <v>710</v>
      </c>
      <c r="E374" s="10" t="s">
        <v>711</v>
      </c>
      <c r="F374" s="10" t="s">
        <v>53</v>
      </c>
      <c r="G374" s="10">
        <v>14</v>
      </c>
      <c r="H374" s="10">
        <v>39375</v>
      </c>
      <c r="I374" s="26">
        <f t="shared" si="21"/>
        <v>551.25</v>
      </c>
      <c r="J374" s="23" t="s">
        <v>49</v>
      </c>
      <c r="K374" s="23">
        <v>2</v>
      </c>
      <c r="L374" s="26">
        <v>0</v>
      </c>
      <c r="M374" s="26">
        <v>0</v>
      </c>
      <c r="N374" s="26">
        <v>14</v>
      </c>
      <c r="O374" s="26">
        <v>551.25</v>
      </c>
      <c r="P374" s="26">
        <v>0</v>
      </c>
      <c r="Q374" s="26">
        <v>0</v>
      </c>
      <c r="R374" s="26">
        <v>0</v>
      </c>
      <c r="S374" s="26">
        <v>0</v>
      </c>
    </row>
    <row r="375" spans="2:19" ht="22.5" customHeight="1" x14ac:dyDescent="0.25">
      <c r="B375" s="1" t="s">
        <v>21</v>
      </c>
      <c r="C375" s="10" t="s">
        <v>712</v>
      </c>
      <c r="D375" s="10" t="s">
        <v>713</v>
      </c>
      <c r="E375" s="10" t="s">
        <v>714</v>
      </c>
      <c r="F375" s="10" t="s">
        <v>53</v>
      </c>
      <c r="G375" s="10">
        <v>1</v>
      </c>
      <c r="H375" s="10">
        <v>900</v>
      </c>
      <c r="I375" s="26">
        <f t="shared" ref="I375:I406" si="22">G375*H375/1000</f>
        <v>0.9</v>
      </c>
      <c r="J375" s="23" t="s">
        <v>49</v>
      </c>
      <c r="K375" s="23">
        <v>2</v>
      </c>
      <c r="L375" s="26">
        <v>0</v>
      </c>
      <c r="M375" s="26">
        <v>0</v>
      </c>
      <c r="N375" s="26">
        <v>1</v>
      </c>
      <c r="O375" s="26">
        <v>0.9</v>
      </c>
      <c r="P375" s="26">
        <v>0</v>
      </c>
      <c r="Q375" s="26">
        <v>0</v>
      </c>
      <c r="R375" s="26">
        <v>0</v>
      </c>
      <c r="S375" s="26">
        <v>0</v>
      </c>
    </row>
    <row r="376" spans="2:19" ht="22.5" customHeight="1" x14ac:dyDescent="0.25">
      <c r="B376" s="1" t="s">
        <v>21</v>
      </c>
      <c r="C376" s="10" t="s">
        <v>715</v>
      </c>
      <c r="D376" s="10" t="s">
        <v>716</v>
      </c>
      <c r="E376" s="10" t="s">
        <v>716</v>
      </c>
      <c r="F376" s="10" t="s">
        <v>53</v>
      </c>
      <c r="G376" s="10">
        <v>10</v>
      </c>
      <c r="H376" s="10">
        <v>6720</v>
      </c>
      <c r="I376" s="26">
        <f t="shared" si="22"/>
        <v>67.2</v>
      </c>
      <c r="J376" s="23" t="s">
        <v>49</v>
      </c>
      <c r="K376" s="23">
        <v>2</v>
      </c>
      <c r="L376" s="26">
        <v>0</v>
      </c>
      <c r="M376" s="26">
        <v>0</v>
      </c>
      <c r="N376" s="26">
        <v>10</v>
      </c>
      <c r="O376" s="26">
        <v>67.2</v>
      </c>
      <c r="P376" s="26">
        <v>0</v>
      </c>
      <c r="Q376" s="26">
        <v>0</v>
      </c>
      <c r="R376" s="26">
        <v>0</v>
      </c>
      <c r="S376" s="26">
        <v>0</v>
      </c>
    </row>
    <row r="377" spans="2:19" ht="24.75" customHeight="1" x14ac:dyDescent="0.25">
      <c r="B377" s="1" t="s">
        <v>21</v>
      </c>
      <c r="C377" s="10" t="s">
        <v>717</v>
      </c>
      <c r="D377" s="10" t="s">
        <v>694</v>
      </c>
      <c r="E377" s="10" t="s">
        <v>718</v>
      </c>
      <c r="F377" s="10" t="s">
        <v>53</v>
      </c>
      <c r="G377" s="10">
        <v>14</v>
      </c>
      <c r="H377" s="10">
        <v>1200</v>
      </c>
      <c r="I377" s="26">
        <f t="shared" si="22"/>
        <v>16.8</v>
      </c>
      <c r="J377" s="23" t="s">
        <v>49</v>
      </c>
      <c r="K377" s="23">
        <v>2</v>
      </c>
      <c r="L377" s="26">
        <v>0</v>
      </c>
      <c r="M377" s="26">
        <v>0</v>
      </c>
      <c r="N377" s="26">
        <v>14</v>
      </c>
      <c r="O377" s="26">
        <v>16.8</v>
      </c>
      <c r="P377" s="26">
        <v>0</v>
      </c>
      <c r="Q377" s="26">
        <v>0</v>
      </c>
      <c r="R377" s="26">
        <v>0</v>
      </c>
      <c r="S377" s="26">
        <v>0</v>
      </c>
    </row>
    <row r="378" spans="2:19" ht="22.5" customHeight="1" x14ac:dyDescent="0.25">
      <c r="B378" s="1" t="s">
        <v>21</v>
      </c>
      <c r="C378" s="10" t="s">
        <v>719</v>
      </c>
      <c r="D378" s="10" t="s">
        <v>720</v>
      </c>
      <c r="E378" s="10" t="s">
        <v>721</v>
      </c>
      <c r="F378" s="10" t="s">
        <v>53</v>
      </c>
      <c r="G378" s="10">
        <v>20</v>
      </c>
      <c r="H378" s="10">
        <v>24</v>
      </c>
      <c r="I378" s="26">
        <f t="shared" si="22"/>
        <v>0.48</v>
      </c>
      <c r="J378" s="23" t="s">
        <v>49</v>
      </c>
      <c r="K378" s="23">
        <v>2</v>
      </c>
      <c r="L378" s="26">
        <v>0</v>
      </c>
      <c r="M378" s="26">
        <v>0</v>
      </c>
      <c r="N378" s="26">
        <v>20</v>
      </c>
      <c r="O378" s="26">
        <v>0.48</v>
      </c>
      <c r="P378" s="26">
        <v>0</v>
      </c>
      <c r="Q378" s="26">
        <v>0</v>
      </c>
      <c r="R378" s="26">
        <v>0</v>
      </c>
      <c r="S378" s="26">
        <v>0</v>
      </c>
    </row>
    <row r="379" spans="2:19" ht="22.5" customHeight="1" x14ac:dyDescent="0.25">
      <c r="B379" s="1" t="s">
        <v>21</v>
      </c>
      <c r="C379" s="10" t="s">
        <v>722</v>
      </c>
      <c r="D379" s="10" t="s">
        <v>720</v>
      </c>
      <c r="E379" s="10" t="s">
        <v>723</v>
      </c>
      <c r="F379" s="10" t="s">
        <v>53</v>
      </c>
      <c r="G379" s="10">
        <v>23</v>
      </c>
      <c r="H379" s="10">
        <v>24</v>
      </c>
      <c r="I379" s="26">
        <f t="shared" si="22"/>
        <v>0.55200000000000005</v>
      </c>
      <c r="J379" s="23" t="s">
        <v>49</v>
      </c>
      <c r="K379" s="23">
        <v>2</v>
      </c>
      <c r="L379" s="26">
        <v>0</v>
      </c>
      <c r="M379" s="26">
        <v>0</v>
      </c>
      <c r="N379" s="26">
        <v>23</v>
      </c>
      <c r="O379" s="26">
        <v>0.55200000000000005</v>
      </c>
      <c r="P379" s="26">
        <v>0</v>
      </c>
      <c r="Q379" s="26">
        <v>0</v>
      </c>
      <c r="R379" s="26">
        <v>0</v>
      </c>
      <c r="S379" s="26">
        <v>0</v>
      </c>
    </row>
    <row r="380" spans="2:19" ht="22.5" customHeight="1" x14ac:dyDescent="0.25">
      <c r="B380" s="1" t="s">
        <v>21</v>
      </c>
      <c r="C380" s="10" t="s">
        <v>724</v>
      </c>
      <c r="D380" s="10" t="s">
        <v>720</v>
      </c>
      <c r="E380" s="10" t="s">
        <v>725</v>
      </c>
      <c r="F380" s="10" t="s">
        <v>53</v>
      </c>
      <c r="G380" s="10">
        <v>38</v>
      </c>
      <c r="H380" s="10">
        <v>24</v>
      </c>
      <c r="I380" s="26">
        <f t="shared" si="22"/>
        <v>0.91200000000000003</v>
      </c>
      <c r="J380" s="23" t="s">
        <v>49</v>
      </c>
      <c r="K380" s="23">
        <v>2</v>
      </c>
      <c r="L380" s="26">
        <v>0</v>
      </c>
      <c r="M380" s="26">
        <v>0</v>
      </c>
      <c r="N380" s="26">
        <v>38</v>
      </c>
      <c r="O380" s="26">
        <v>0.91200000000000003</v>
      </c>
      <c r="P380" s="26">
        <v>0</v>
      </c>
      <c r="Q380" s="26">
        <v>0</v>
      </c>
      <c r="R380" s="26">
        <v>0</v>
      </c>
      <c r="S380" s="26">
        <v>0</v>
      </c>
    </row>
    <row r="381" spans="2:19" ht="22.5" customHeight="1" x14ac:dyDescent="0.25">
      <c r="B381" s="1" t="s">
        <v>21</v>
      </c>
      <c r="C381" s="10" t="s">
        <v>726</v>
      </c>
      <c r="D381" s="10" t="s">
        <v>720</v>
      </c>
      <c r="E381" s="10" t="s">
        <v>727</v>
      </c>
      <c r="F381" s="10" t="s">
        <v>53</v>
      </c>
      <c r="G381" s="10">
        <v>34</v>
      </c>
      <c r="H381" s="10">
        <v>36</v>
      </c>
      <c r="I381" s="67">
        <f t="shared" si="22"/>
        <v>1.224</v>
      </c>
      <c r="J381" s="23" t="s">
        <v>49</v>
      </c>
      <c r="K381" s="23">
        <v>2</v>
      </c>
      <c r="L381" s="26">
        <v>0</v>
      </c>
      <c r="M381" s="26">
        <v>0</v>
      </c>
      <c r="N381" s="26">
        <v>34</v>
      </c>
      <c r="O381" s="26">
        <v>1.224</v>
      </c>
      <c r="P381" s="26">
        <v>0</v>
      </c>
      <c r="Q381" s="26">
        <v>0</v>
      </c>
      <c r="R381" s="26">
        <v>0</v>
      </c>
      <c r="S381" s="26">
        <v>0</v>
      </c>
    </row>
    <row r="382" spans="2:19" ht="22.5" customHeight="1" x14ac:dyDescent="0.25">
      <c r="B382" s="1" t="s">
        <v>21</v>
      </c>
      <c r="C382" s="10" t="s">
        <v>728</v>
      </c>
      <c r="D382" s="10" t="s">
        <v>694</v>
      </c>
      <c r="E382" s="10" t="s">
        <v>729</v>
      </c>
      <c r="F382" s="10" t="s">
        <v>53</v>
      </c>
      <c r="G382" s="10">
        <v>2</v>
      </c>
      <c r="H382" s="10">
        <v>960</v>
      </c>
      <c r="I382" s="26">
        <f t="shared" si="22"/>
        <v>1.92</v>
      </c>
      <c r="J382" s="23" t="s">
        <v>49</v>
      </c>
      <c r="K382" s="23">
        <v>2</v>
      </c>
      <c r="L382" s="26">
        <v>0</v>
      </c>
      <c r="M382" s="26">
        <v>0</v>
      </c>
      <c r="N382" s="26">
        <v>2</v>
      </c>
      <c r="O382" s="26">
        <v>1.92</v>
      </c>
      <c r="P382" s="26">
        <v>0</v>
      </c>
      <c r="Q382" s="26">
        <v>0</v>
      </c>
      <c r="R382" s="26">
        <v>0</v>
      </c>
      <c r="S382" s="26">
        <v>0</v>
      </c>
    </row>
    <row r="383" spans="2:19" ht="24.75" customHeight="1" x14ac:dyDescent="0.25">
      <c r="B383" s="1" t="s">
        <v>21</v>
      </c>
      <c r="C383" s="10" t="s">
        <v>730</v>
      </c>
      <c r="D383" s="10" t="s">
        <v>731</v>
      </c>
      <c r="E383" s="10" t="s">
        <v>732</v>
      </c>
      <c r="F383" s="10" t="s">
        <v>53</v>
      </c>
      <c r="G383" s="10">
        <v>5</v>
      </c>
      <c r="H383" s="10">
        <v>1200</v>
      </c>
      <c r="I383" s="26">
        <f t="shared" si="22"/>
        <v>6</v>
      </c>
      <c r="J383" s="23" t="s">
        <v>49</v>
      </c>
      <c r="K383" s="23">
        <v>2</v>
      </c>
      <c r="L383" s="26">
        <v>0</v>
      </c>
      <c r="M383" s="26">
        <v>0</v>
      </c>
      <c r="N383" s="26">
        <v>5</v>
      </c>
      <c r="O383" s="26">
        <v>6</v>
      </c>
      <c r="P383" s="26">
        <v>0</v>
      </c>
      <c r="Q383" s="26">
        <v>0</v>
      </c>
      <c r="R383" s="26">
        <v>0</v>
      </c>
      <c r="S383" s="26">
        <v>0</v>
      </c>
    </row>
    <row r="384" spans="2:19" ht="22.5" customHeight="1" x14ac:dyDescent="0.25">
      <c r="B384" s="1" t="s">
        <v>21</v>
      </c>
      <c r="C384" s="10" t="s">
        <v>733</v>
      </c>
      <c r="D384" s="10" t="s">
        <v>734</v>
      </c>
      <c r="E384" s="10" t="s">
        <v>735</v>
      </c>
      <c r="F384" s="10" t="s">
        <v>53</v>
      </c>
      <c r="G384" s="10">
        <v>23</v>
      </c>
      <c r="H384" s="10">
        <v>846</v>
      </c>
      <c r="I384" s="67">
        <f t="shared" si="22"/>
        <v>19.457999999999998</v>
      </c>
      <c r="J384" s="23" t="s">
        <v>49</v>
      </c>
      <c r="K384" s="23">
        <v>2</v>
      </c>
      <c r="L384" s="26">
        <v>2</v>
      </c>
      <c r="M384" s="26">
        <v>1.6919999999999999</v>
      </c>
      <c r="N384" s="26">
        <v>21</v>
      </c>
      <c r="O384" s="26">
        <v>17.765999999999998</v>
      </c>
      <c r="P384" s="26">
        <v>0</v>
      </c>
      <c r="Q384" s="26">
        <v>0</v>
      </c>
      <c r="R384" s="26">
        <v>0</v>
      </c>
      <c r="S384" s="26">
        <v>0</v>
      </c>
    </row>
    <row r="385" spans="2:19" ht="24.75" customHeight="1" x14ac:dyDescent="0.25">
      <c r="B385" s="1" t="s">
        <v>21</v>
      </c>
      <c r="C385" s="10" t="s">
        <v>736</v>
      </c>
      <c r="D385" s="10" t="s">
        <v>737</v>
      </c>
      <c r="E385" s="10" t="s">
        <v>738</v>
      </c>
      <c r="F385" s="10" t="s">
        <v>53</v>
      </c>
      <c r="G385" s="10">
        <v>203</v>
      </c>
      <c r="H385" s="10">
        <v>78</v>
      </c>
      <c r="I385" s="67">
        <f t="shared" si="22"/>
        <v>15.834</v>
      </c>
      <c r="J385" s="23" t="s">
        <v>49</v>
      </c>
      <c r="K385" s="23">
        <v>2</v>
      </c>
      <c r="L385" s="26">
        <v>0</v>
      </c>
      <c r="M385" s="26">
        <v>0</v>
      </c>
      <c r="N385" s="26">
        <v>203</v>
      </c>
      <c r="O385" s="26">
        <v>15.834</v>
      </c>
      <c r="P385" s="26">
        <v>0</v>
      </c>
      <c r="Q385" s="26">
        <v>0</v>
      </c>
      <c r="R385" s="26">
        <v>0</v>
      </c>
      <c r="S385" s="26">
        <v>0</v>
      </c>
    </row>
    <row r="386" spans="2:19" ht="36.75" customHeight="1" x14ac:dyDescent="0.25">
      <c r="B386" s="1" t="s">
        <v>21</v>
      </c>
      <c r="C386" s="10" t="s">
        <v>739</v>
      </c>
      <c r="D386" s="10" t="s">
        <v>740</v>
      </c>
      <c r="E386" s="10" t="s">
        <v>741</v>
      </c>
      <c r="F386" s="10" t="s">
        <v>53</v>
      </c>
      <c r="G386" s="10">
        <v>11</v>
      </c>
      <c r="H386" s="10">
        <v>1692</v>
      </c>
      <c r="I386" s="67">
        <f t="shared" si="22"/>
        <v>18.611999999999998</v>
      </c>
      <c r="J386" s="23" t="s">
        <v>49</v>
      </c>
      <c r="K386" s="23">
        <v>2</v>
      </c>
      <c r="L386" s="26">
        <v>0</v>
      </c>
      <c r="M386" s="26">
        <v>0</v>
      </c>
      <c r="N386" s="26">
        <v>11</v>
      </c>
      <c r="O386" s="26">
        <v>18.611999999999998</v>
      </c>
      <c r="P386" s="26">
        <v>0</v>
      </c>
      <c r="Q386" s="26">
        <v>0</v>
      </c>
      <c r="R386" s="26">
        <v>0</v>
      </c>
      <c r="S386" s="26">
        <v>0</v>
      </c>
    </row>
    <row r="387" spans="2:19" ht="22.5" customHeight="1" x14ac:dyDescent="0.25">
      <c r="B387" s="1" t="s">
        <v>21</v>
      </c>
      <c r="C387" s="10" t="s">
        <v>742</v>
      </c>
      <c r="D387" s="10" t="s">
        <v>743</v>
      </c>
      <c r="E387" s="10" t="s">
        <v>744</v>
      </c>
      <c r="F387" s="10" t="s">
        <v>53</v>
      </c>
      <c r="G387" s="10">
        <v>7</v>
      </c>
      <c r="H387" s="10">
        <v>22800</v>
      </c>
      <c r="I387" s="26">
        <f t="shared" si="22"/>
        <v>159.6</v>
      </c>
      <c r="J387" s="23" t="s">
        <v>49</v>
      </c>
      <c r="K387" s="23">
        <v>2</v>
      </c>
      <c r="L387" s="26">
        <v>0</v>
      </c>
      <c r="M387" s="26">
        <v>0</v>
      </c>
      <c r="N387" s="26">
        <v>7</v>
      </c>
      <c r="O387" s="26">
        <v>159.6</v>
      </c>
      <c r="P387" s="26">
        <v>0</v>
      </c>
      <c r="Q387" s="26">
        <v>0</v>
      </c>
      <c r="R387" s="26">
        <v>0</v>
      </c>
      <c r="S387" s="26">
        <v>0</v>
      </c>
    </row>
    <row r="388" spans="2:19" ht="36.75" customHeight="1" x14ac:dyDescent="0.25">
      <c r="B388" s="1" t="s">
        <v>21</v>
      </c>
      <c r="C388" s="10" t="s">
        <v>745</v>
      </c>
      <c r="D388" s="10" t="s">
        <v>746</v>
      </c>
      <c r="E388" s="10" t="s">
        <v>747</v>
      </c>
      <c r="F388" s="10" t="s">
        <v>53</v>
      </c>
      <c r="G388" s="10">
        <v>15</v>
      </c>
      <c r="H388" s="10">
        <v>36000</v>
      </c>
      <c r="I388" s="26">
        <f t="shared" si="22"/>
        <v>540</v>
      </c>
      <c r="J388" s="23" t="s">
        <v>49</v>
      </c>
      <c r="K388" s="23">
        <v>2</v>
      </c>
      <c r="L388" s="26">
        <v>0</v>
      </c>
      <c r="M388" s="26">
        <v>0</v>
      </c>
      <c r="N388" s="26">
        <v>15</v>
      </c>
      <c r="O388" s="26">
        <v>540</v>
      </c>
      <c r="P388" s="26">
        <v>0</v>
      </c>
      <c r="Q388" s="26">
        <v>0</v>
      </c>
      <c r="R388" s="26">
        <v>0</v>
      </c>
      <c r="S388" s="26">
        <v>0</v>
      </c>
    </row>
    <row r="389" spans="2:19" ht="22.5" customHeight="1" x14ac:dyDescent="0.25">
      <c r="B389" s="1" t="s">
        <v>21</v>
      </c>
      <c r="C389" s="10" t="s">
        <v>748</v>
      </c>
      <c r="D389" s="10" t="s">
        <v>734</v>
      </c>
      <c r="E389" s="10" t="s">
        <v>749</v>
      </c>
      <c r="F389" s="10" t="s">
        <v>53</v>
      </c>
      <c r="G389" s="10">
        <v>29</v>
      </c>
      <c r="H389" s="10">
        <v>1320</v>
      </c>
      <c r="I389" s="26">
        <f t="shared" si="22"/>
        <v>38.28</v>
      </c>
      <c r="J389" s="23" t="s">
        <v>49</v>
      </c>
      <c r="K389" s="23">
        <v>2</v>
      </c>
      <c r="L389" s="26">
        <v>0</v>
      </c>
      <c r="M389" s="26">
        <v>0</v>
      </c>
      <c r="N389" s="26">
        <v>29</v>
      </c>
      <c r="O389" s="26">
        <v>38.28</v>
      </c>
      <c r="P389" s="26">
        <v>0</v>
      </c>
      <c r="Q389" s="26">
        <v>0</v>
      </c>
      <c r="R389" s="26">
        <v>0</v>
      </c>
      <c r="S389" s="26">
        <v>0</v>
      </c>
    </row>
    <row r="390" spans="2:19" ht="22.5" customHeight="1" x14ac:dyDescent="0.25">
      <c r="B390" s="1" t="s">
        <v>21</v>
      </c>
      <c r="C390" s="10" t="s">
        <v>750</v>
      </c>
      <c r="D390" s="10" t="s">
        <v>641</v>
      </c>
      <c r="E390" s="10" t="s">
        <v>751</v>
      </c>
      <c r="F390" s="10" t="s">
        <v>53</v>
      </c>
      <c r="G390" s="10">
        <v>1</v>
      </c>
      <c r="H390" s="10">
        <v>192</v>
      </c>
      <c r="I390" s="26">
        <f t="shared" si="22"/>
        <v>0.192</v>
      </c>
      <c r="J390" s="23" t="s">
        <v>49</v>
      </c>
      <c r="K390" s="23">
        <v>2</v>
      </c>
      <c r="L390" s="26">
        <v>0</v>
      </c>
      <c r="M390" s="26">
        <v>0</v>
      </c>
      <c r="N390" s="26">
        <v>1</v>
      </c>
      <c r="O390" s="26">
        <v>0.192</v>
      </c>
      <c r="P390" s="26">
        <v>0</v>
      </c>
      <c r="Q390" s="26">
        <v>0</v>
      </c>
      <c r="R390" s="26">
        <v>0</v>
      </c>
      <c r="S390" s="26">
        <v>0</v>
      </c>
    </row>
    <row r="391" spans="2:19" ht="22.5" customHeight="1" x14ac:dyDescent="0.25">
      <c r="B391" s="1" t="s">
        <v>21</v>
      </c>
      <c r="C391" s="10" t="s">
        <v>752</v>
      </c>
      <c r="D391" s="10" t="s">
        <v>641</v>
      </c>
      <c r="E391" s="10" t="s">
        <v>753</v>
      </c>
      <c r="F391" s="10" t="s">
        <v>53</v>
      </c>
      <c r="G391" s="10">
        <v>4</v>
      </c>
      <c r="H391" s="10">
        <v>180</v>
      </c>
      <c r="I391" s="26">
        <f t="shared" si="22"/>
        <v>0.72</v>
      </c>
      <c r="J391" s="23" t="s">
        <v>49</v>
      </c>
      <c r="K391" s="23">
        <v>2</v>
      </c>
      <c r="L391" s="26">
        <v>0</v>
      </c>
      <c r="M391" s="26">
        <v>0</v>
      </c>
      <c r="N391" s="26">
        <v>4</v>
      </c>
      <c r="O391" s="26">
        <v>0.72</v>
      </c>
      <c r="P391" s="26">
        <v>0</v>
      </c>
      <c r="Q391" s="26">
        <v>0</v>
      </c>
      <c r="R391" s="26">
        <v>0</v>
      </c>
      <c r="S391" s="26">
        <v>0</v>
      </c>
    </row>
    <row r="392" spans="2:19" ht="22.5" customHeight="1" x14ac:dyDescent="0.25">
      <c r="B392" s="1" t="s">
        <v>21</v>
      </c>
      <c r="C392" s="10" t="s">
        <v>754</v>
      </c>
      <c r="D392" s="10" t="s">
        <v>644</v>
      </c>
      <c r="E392" s="10" t="s">
        <v>755</v>
      </c>
      <c r="F392" s="10" t="s">
        <v>53</v>
      </c>
      <c r="G392" s="10">
        <v>3</v>
      </c>
      <c r="H392" s="10">
        <v>222</v>
      </c>
      <c r="I392" s="67">
        <f t="shared" si="22"/>
        <v>0.66600000000000004</v>
      </c>
      <c r="J392" s="23" t="s">
        <v>49</v>
      </c>
      <c r="K392" s="23">
        <v>2</v>
      </c>
      <c r="L392" s="26">
        <v>0</v>
      </c>
      <c r="M392" s="26">
        <v>0</v>
      </c>
      <c r="N392" s="26">
        <v>3</v>
      </c>
      <c r="O392" s="26">
        <v>0.66600000000000004</v>
      </c>
      <c r="P392" s="26">
        <v>0</v>
      </c>
      <c r="Q392" s="26">
        <v>0</v>
      </c>
      <c r="R392" s="26">
        <v>0</v>
      </c>
      <c r="S392" s="26">
        <v>0</v>
      </c>
    </row>
    <row r="393" spans="2:19" ht="22.5" customHeight="1" x14ac:dyDescent="0.25">
      <c r="B393" s="1" t="s">
        <v>21</v>
      </c>
      <c r="C393" s="10" t="s">
        <v>756</v>
      </c>
      <c r="D393" s="10" t="s">
        <v>644</v>
      </c>
      <c r="E393" s="10" t="s">
        <v>757</v>
      </c>
      <c r="F393" s="10" t="s">
        <v>53</v>
      </c>
      <c r="G393" s="10">
        <v>4</v>
      </c>
      <c r="H393" s="10">
        <v>216</v>
      </c>
      <c r="I393" s="67">
        <f t="shared" si="22"/>
        <v>0.86399999999999999</v>
      </c>
      <c r="J393" s="23" t="s">
        <v>49</v>
      </c>
      <c r="K393" s="23">
        <v>2</v>
      </c>
      <c r="L393" s="26">
        <v>0</v>
      </c>
      <c r="M393" s="26">
        <v>0</v>
      </c>
      <c r="N393" s="26">
        <v>4</v>
      </c>
      <c r="O393" s="26">
        <v>0.86399999999999999</v>
      </c>
      <c r="P393" s="26">
        <v>0</v>
      </c>
      <c r="Q393" s="26">
        <v>0</v>
      </c>
      <c r="R393" s="26">
        <v>0</v>
      </c>
      <c r="S393" s="26">
        <v>0</v>
      </c>
    </row>
    <row r="394" spans="2:19" ht="22.5" customHeight="1" x14ac:dyDescent="0.25">
      <c r="B394" s="1" t="s">
        <v>21</v>
      </c>
      <c r="C394" s="10" t="s">
        <v>758</v>
      </c>
      <c r="D394" s="10" t="s">
        <v>641</v>
      </c>
      <c r="E394" s="10" t="s">
        <v>759</v>
      </c>
      <c r="F394" s="10" t="s">
        <v>53</v>
      </c>
      <c r="G394" s="10">
        <v>12</v>
      </c>
      <c r="H394" s="10">
        <v>222</v>
      </c>
      <c r="I394" s="67">
        <f t="shared" si="22"/>
        <v>2.6640000000000001</v>
      </c>
      <c r="J394" s="23" t="s">
        <v>49</v>
      </c>
      <c r="K394" s="23">
        <v>2</v>
      </c>
      <c r="L394" s="26">
        <v>0</v>
      </c>
      <c r="M394" s="26">
        <v>0</v>
      </c>
      <c r="N394" s="26">
        <v>12</v>
      </c>
      <c r="O394" s="26">
        <v>2.6640000000000001</v>
      </c>
      <c r="P394" s="26">
        <v>0</v>
      </c>
      <c r="Q394" s="26">
        <v>0</v>
      </c>
      <c r="R394" s="26">
        <v>0</v>
      </c>
      <c r="S394" s="26">
        <v>0</v>
      </c>
    </row>
    <row r="395" spans="2:19" ht="22.5" customHeight="1" x14ac:dyDescent="0.25">
      <c r="B395" s="1" t="s">
        <v>21</v>
      </c>
      <c r="C395" s="10" t="s">
        <v>760</v>
      </c>
      <c r="D395" s="10" t="s">
        <v>641</v>
      </c>
      <c r="E395" s="10" t="s">
        <v>761</v>
      </c>
      <c r="F395" s="10" t="s">
        <v>53</v>
      </c>
      <c r="G395" s="10">
        <v>6</v>
      </c>
      <c r="H395" s="10">
        <v>258</v>
      </c>
      <c r="I395" s="67">
        <f t="shared" si="22"/>
        <v>1.548</v>
      </c>
      <c r="J395" s="23" t="s">
        <v>49</v>
      </c>
      <c r="K395" s="23">
        <v>2</v>
      </c>
      <c r="L395" s="26">
        <v>0</v>
      </c>
      <c r="M395" s="26">
        <v>0</v>
      </c>
      <c r="N395" s="26">
        <v>6</v>
      </c>
      <c r="O395" s="26">
        <v>1.548</v>
      </c>
      <c r="P395" s="26">
        <v>0</v>
      </c>
      <c r="Q395" s="26">
        <v>0</v>
      </c>
      <c r="R395" s="26">
        <v>0</v>
      </c>
      <c r="S395" s="26">
        <v>0</v>
      </c>
    </row>
    <row r="396" spans="2:19" ht="22.5" customHeight="1" x14ac:dyDescent="0.25">
      <c r="B396" s="1" t="s">
        <v>21</v>
      </c>
      <c r="C396" s="10" t="s">
        <v>762</v>
      </c>
      <c r="D396" s="10" t="s">
        <v>641</v>
      </c>
      <c r="E396" s="10" t="s">
        <v>763</v>
      </c>
      <c r="F396" s="10" t="s">
        <v>53</v>
      </c>
      <c r="G396" s="10">
        <v>6</v>
      </c>
      <c r="H396" s="10">
        <v>300</v>
      </c>
      <c r="I396" s="26">
        <f t="shared" si="22"/>
        <v>1.8</v>
      </c>
      <c r="J396" s="23" t="s">
        <v>49</v>
      </c>
      <c r="K396" s="23">
        <v>2</v>
      </c>
      <c r="L396" s="26">
        <v>0</v>
      </c>
      <c r="M396" s="26">
        <v>0</v>
      </c>
      <c r="N396" s="26">
        <v>6</v>
      </c>
      <c r="O396" s="26">
        <v>1.8</v>
      </c>
      <c r="P396" s="26">
        <v>0</v>
      </c>
      <c r="Q396" s="26">
        <v>0</v>
      </c>
      <c r="R396" s="26">
        <v>0</v>
      </c>
      <c r="S396" s="26">
        <v>0</v>
      </c>
    </row>
    <row r="397" spans="2:19" ht="22.5" customHeight="1" x14ac:dyDescent="0.25">
      <c r="B397" s="1" t="s">
        <v>21</v>
      </c>
      <c r="C397" s="10" t="s">
        <v>764</v>
      </c>
      <c r="D397" s="10" t="s">
        <v>641</v>
      </c>
      <c r="E397" s="10" t="s">
        <v>765</v>
      </c>
      <c r="F397" s="10" t="s">
        <v>53</v>
      </c>
      <c r="G397" s="10">
        <v>14</v>
      </c>
      <c r="H397" s="10">
        <v>336</v>
      </c>
      <c r="I397" s="67">
        <f t="shared" si="22"/>
        <v>4.7039999999999997</v>
      </c>
      <c r="J397" s="23" t="s">
        <v>49</v>
      </c>
      <c r="K397" s="23">
        <v>2</v>
      </c>
      <c r="L397" s="26">
        <v>0</v>
      </c>
      <c r="M397" s="26">
        <v>0</v>
      </c>
      <c r="N397" s="26">
        <v>14</v>
      </c>
      <c r="O397" s="26">
        <v>4.7039999999999997</v>
      </c>
      <c r="P397" s="26">
        <v>0</v>
      </c>
      <c r="Q397" s="26">
        <v>0</v>
      </c>
      <c r="R397" s="26">
        <v>0</v>
      </c>
      <c r="S397" s="26">
        <v>0</v>
      </c>
    </row>
    <row r="398" spans="2:19" ht="22.5" customHeight="1" x14ac:dyDescent="0.25">
      <c r="B398" s="1" t="s">
        <v>21</v>
      </c>
      <c r="C398" s="10" t="s">
        <v>766</v>
      </c>
      <c r="D398" s="10" t="s">
        <v>641</v>
      </c>
      <c r="E398" s="10" t="s">
        <v>767</v>
      </c>
      <c r="F398" s="10" t="s">
        <v>53</v>
      </c>
      <c r="G398" s="10">
        <v>8</v>
      </c>
      <c r="H398" s="10">
        <v>402</v>
      </c>
      <c r="I398" s="67">
        <f t="shared" si="22"/>
        <v>3.2160000000000002</v>
      </c>
      <c r="J398" s="23" t="s">
        <v>49</v>
      </c>
      <c r="K398" s="23">
        <v>2</v>
      </c>
      <c r="L398" s="26">
        <v>0</v>
      </c>
      <c r="M398" s="26">
        <v>0</v>
      </c>
      <c r="N398" s="26">
        <v>8</v>
      </c>
      <c r="O398" s="26">
        <v>3.2160000000000002</v>
      </c>
      <c r="P398" s="26">
        <v>0</v>
      </c>
      <c r="Q398" s="26">
        <v>0</v>
      </c>
      <c r="R398" s="26">
        <v>0</v>
      </c>
      <c r="S398" s="26">
        <v>0</v>
      </c>
    </row>
    <row r="399" spans="2:19" ht="22.5" customHeight="1" x14ac:dyDescent="0.25">
      <c r="B399" s="1" t="s">
        <v>21</v>
      </c>
      <c r="C399" s="10" t="s">
        <v>768</v>
      </c>
      <c r="D399" s="10" t="s">
        <v>644</v>
      </c>
      <c r="E399" s="10" t="s">
        <v>769</v>
      </c>
      <c r="F399" s="10" t="s">
        <v>53</v>
      </c>
      <c r="G399" s="10">
        <v>13</v>
      </c>
      <c r="H399" s="10">
        <v>540</v>
      </c>
      <c r="I399" s="26">
        <f t="shared" si="22"/>
        <v>7.02</v>
      </c>
      <c r="J399" s="23" t="s">
        <v>49</v>
      </c>
      <c r="K399" s="23">
        <v>2</v>
      </c>
      <c r="L399" s="26">
        <v>0</v>
      </c>
      <c r="M399" s="26">
        <v>0</v>
      </c>
      <c r="N399" s="26">
        <v>13</v>
      </c>
      <c r="O399" s="26">
        <v>7.02</v>
      </c>
      <c r="P399" s="26">
        <v>0</v>
      </c>
      <c r="Q399" s="26">
        <v>0</v>
      </c>
      <c r="R399" s="26">
        <v>0</v>
      </c>
      <c r="S399" s="26">
        <v>0</v>
      </c>
    </row>
    <row r="400" spans="2:19" ht="22.5" customHeight="1" x14ac:dyDescent="0.25">
      <c r="B400" s="1" t="s">
        <v>21</v>
      </c>
      <c r="C400" s="10" t="s">
        <v>770</v>
      </c>
      <c r="D400" s="10" t="s">
        <v>641</v>
      </c>
      <c r="E400" s="10" t="s">
        <v>771</v>
      </c>
      <c r="F400" s="10" t="s">
        <v>53</v>
      </c>
      <c r="G400" s="10">
        <v>10</v>
      </c>
      <c r="H400" s="10">
        <v>1200</v>
      </c>
      <c r="I400" s="26">
        <f t="shared" si="22"/>
        <v>12</v>
      </c>
      <c r="J400" s="23" t="s">
        <v>49</v>
      </c>
      <c r="K400" s="23">
        <v>2</v>
      </c>
      <c r="L400" s="26">
        <v>0</v>
      </c>
      <c r="M400" s="26">
        <v>0</v>
      </c>
      <c r="N400" s="26">
        <v>10</v>
      </c>
      <c r="O400" s="26">
        <v>12</v>
      </c>
      <c r="P400" s="26">
        <v>0</v>
      </c>
      <c r="Q400" s="26">
        <v>0</v>
      </c>
      <c r="R400" s="26">
        <v>0</v>
      </c>
      <c r="S400" s="26">
        <v>0</v>
      </c>
    </row>
    <row r="401" spans="2:19" ht="22.5" customHeight="1" x14ac:dyDescent="0.25">
      <c r="B401" s="1" t="s">
        <v>21</v>
      </c>
      <c r="C401" s="10" t="s">
        <v>772</v>
      </c>
      <c r="D401" s="10" t="s">
        <v>773</v>
      </c>
      <c r="E401" s="10" t="s">
        <v>774</v>
      </c>
      <c r="F401" s="10" t="s">
        <v>53</v>
      </c>
      <c r="G401" s="10">
        <v>46</v>
      </c>
      <c r="H401" s="10">
        <v>36</v>
      </c>
      <c r="I401" s="67">
        <f t="shared" si="22"/>
        <v>1.6559999999999999</v>
      </c>
      <c r="J401" s="23" t="s">
        <v>49</v>
      </c>
      <c r="K401" s="23">
        <v>2</v>
      </c>
      <c r="L401" s="26">
        <v>0</v>
      </c>
      <c r="M401" s="26">
        <v>0</v>
      </c>
      <c r="N401" s="26">
        <v>46</v>
      </c>
      <c r="O401" s="26">
        <v>1.6559999999999999</v>
      </c>
      <c r="P401" s="26">
        <v>0</v>
      </c>
      <c r="Q401" s="26">
        <v>0</v>
      </c>
      <c r="R401" s="26">
        <v>0</v>
      </c>
      <c r="S401" s="26">
        <v>0</v>
      </c>
    </row>
    <row r="402" spans="2:19" ht="22.5" customHeight="1" x14ac:dyDescent="0.25">
      <c r="B402" s="1" t="s">
        <v>21</v>
      </c>
      <c r="C402" s="10" t="s">
        <v>775</v>
      </c>
      <c r="D402" s="10" t="s">
        <v>773</v>
      </c>
      <c r="E402" s="10" t="s">
        <v>776</v>
      </c>
      <c r="F402" s="10" t="s">
        <v>53</v>
      </c>
      <c r="G402" s="10">
        <v>20</v>
      </c>
      <c r="H402" s="10">
        <v>48</v>
      </c>
      <c r="I402" s="26">
        <f t="shared" si="22"/>
        <v>0.96</v>
      </c>
      <c r="J402" s="23" t="s">
        <v>49</v>
      </c>
      <c r="K402" s="23">
        <v>2</v>
      </c>
      <c r="L402" s="26">
        <v>0</v>
      </c>
      <c r="M402" s="26">
        <v>0</v>
      </c>
      <c r="N402" s="26">
        <v>20</v>
      </c>
      <c r="O402" s="26">
        <v>0.96</v>
      </c>
      <c r="P402" s="26">
        <v>0</v>
      </c>
      <c r="Q402" s="26">
        <v>0</v>
      </c>
      <c r="R402" s="26">
        <v>0</v>
      </c>
      <c r="S402" s="26">
        <v>0</v>
      </c>
    </row>
    <row r="403" spans="2:19" ht="22.5" customHeight="1" x14ac:dyDescent="0.25">
      <c r="B403" s="1" t="s">
        <v>21</v>
      </c>
      <c r="C403" s="10" t="s">
        <v>777</v>
      </c>
      <c r="D403" s="10" t="s">
        <v>720</v>
      </c>
      <c r="E403" s="10" t="s">
        <v>778</v>
      </c>
      <c r="F403" s="10" t="s">
        <v>53</v>
      </c>
      <c r="G403" s="10">
        <v>46</v>
      </c>
      <c r="H403" s="10">
        <v>36</v>
      </c>
      <c r="I403" s="67">
        <f t="shared" si="22"/>
        <v>1.6559999999999999</v>
      </c>
      <c r="J403" s="23" t="s">
        <v>49</v>
      </c>
      <c r="K403" s="23">
        <v>2</v>
      </c>
      <c r="L403" s="26">
        <v>0</v>
      </c>
      <c r="M403" s="26">
        <v>0</v>
      </c>
      <c r="N403" s="26">
        <v>46</v>
      </c>
      <c r="O403" s="26">
        <v>1.6559999999999999</v>
      </c>
      <c r="P403" s="26">
        <v>0</v>
      </c>
      <c r="Q403" s="26">
        <v>0</v>
      </c>
      <c r="R403" s="26">
        <v>0</v>
      </c>
      <c r="S403" s="26">
        <v>0</v>
      </c>
    </row>
    <row r="404" spans="2:19" ht="36.75" customHeight="1" x14ac:dyDescent="0.25">
      <c r="B404" s="1" t="s">
        <v>21</v>
      </c>
      <c r="C404" s="10" t="s">
        <v>779</v>
      </c>
      <c r="D404" s="10" t="s">
        <v>773</v>
      </c>
      <c r="E404" s="10" t="s">
        <v>780</v>
      </c>
      <c r="F404" s="10" t="s">
        <v>53</v>
      </c>
      <c r="G404" s="10">
        <v>10</v>
      </c>
      <c r="H404" s="10">
        <v>78</v>
      </c>
      <c r="I404" s="26">
        <f t="shared" si="22"/>
        <v>0.78</v>
      </c>
      <c r="J404" s="23" t="s">
        <v>49</v>
      </c>
      <c r="K404" s="23">
        <v>2</v>
      </c>
      <c r="L404" s="26">
        <v>0</v>
      </c>
      <c r="M404" s="26">
        <v>0</v>
      </c>
      <c r="N404" s="26">
        <v>10</v>
      </c>
      <c r="O404" s="26">
        <v>0.78</v>
      </c>
      <c r="P404" s="26">
        <v>0</v>
      </c>
      <c r="Q404" s="26">
        <v>0</v>
      </c>
      <c r="R404" s="26">
        <v>0</v>
      </c>
      <c r="S404" s="26">
        <v>0</v>
      </c>
    </row>
    <row r="405" spans="2:19" ht="24.75" customHeight="1" x14ac:dyDescent="0.25">
      <c r="B405" s="1" t="s">
        <v>21</v>
      </c>
      <c r="C405" s="10" t="s">
        <v>781</v>
      </c>
      <c r="D405" s="10" t="s">
        <v>720</v>
      </c>
      <c r="E405" s="10" t="s">
        <v>782</v>
      </c>
      <c r="F405" s="10" t="s">
        <v>53</v>
      </c>
      <c r="G405" s="10">
        <v>10</v>
      </c>
      <c r="H405" s="10">
        <v>84</v>
      </c>
      <c r="I405" s="26">
        <f t="shared" si="22"/>
        <v>0.84</v>
      </c>
      <c r="J405" s="23" t="s">
        <v>49</v>
      </c>
      <c r="K405" s="23">
        <v>2</v>
      </c>
      <c r="L405" s="26">
        <v>0</v>
      </c>
      <c r="M405" s="26">
        <v>0</v>
      </c>
      <c r="N405" s="26">
        <v>10</v>
      </c>
      <c r="O405" s="26">
        <v>0.84</v>
      </c>
      <c r="P405" s="26">
        <v>0</v>
      </c>
      <c r="Q405" s="26">
        <v>0</v>
      </c>
      <c r="R405" s="26">
        <v>0</v>
      </c>
      <c r="S405" s="26">
        <v>0</v>
      </c>
    </row>
    <row r="406" spans="2:19" ht="22.5" customHeight="1" x14ac:dyDescent="0.25">
      <c r="B406" s="1" t="s">
        <v>21</v>
      </c>
      <c r="C406" s="10" t="s">
        <v>783</v>
      </c>
      <c r="D406" s="10" t="s">
        <v>720</v>
      </c>
      <c r="E406" s="10" t="s">
        <v>784</v>
      </c>
      <c r="F406" s="10" t="s">
        <v>53</v>
      </c>
      <c r="G406" s="10">
        <v>23</v>
      </c>
      <c r="H406" s="10">
        <v>132</v>
      </c>
      <c r="I406" s="67">
        <f t="shared" si="22"/>
        <v>3.036</v>
      </c>
      <c r="J406" s="23" t="s">
        <v>49</v>
      </c>
      <c r="K406" s="23">
        <v>2</v>
      </c>
      <c r="L406" s="26">
        <v>0</v>
      </c>
      <c r="M406" s="26">
        <v>0</v>
      </c>
      <c r="N406" s="26">
        <v>23</v>
      </c>
      <c r="O406" s="26">
        <v>3.036</v>
      </c>
      <c r="P406" s="26">
        <v>0</v>
      </c>
      <c r="Q406" s="26">
        <v>0</v>
      </c>
      <c r="R406" s="26">
        <v>0</v>
      </c>
      <c r="S406" s="26">
        <v>0</v>
      </c>
    </row>
    <row r="407" spans="2:19" ht="22.5" customHeight="1" x14ac:dyDescent="0.25">
      <c r="B407" s="1" t="s">
        <v>21</v>
      </c>
      <c r="C407" s="10" t="s">
        <v>785</v>
      </c>
      <c r="D407" s="10" t="s">
        <v>720</v>
      </c>
      <c r="E407" s="10" t="s">
        <v>786</v>
      </c>
      <c r="F407" s="10" t="s">
        <v>53</v>
      </c>
      <c r="G407" s="10">
        <v>53</v>
      </c>
      <c r="H407" s="10">
        <v>168</v>
      </c>
      <c r="I407" s="67">
        <f t="shared" ref="I407:I438" si="23">G407*H407/1000</f>
        <v>8.9039999999999999</v>
      </c>
      <c r="J407" s="23" t="s">
        <v>49</v>
      </c>
      <c r="K407" s="23">
        <v>2</v>
      </c>
      <c r="L407" s="26">
        <v>0</v>
      </c>
      <c r="M407" s="26">
        <v>0</v>
      </c>
      <c r="N407" s="26">
        <v>53</v>
      </c>
      <c r="O407" s="26">
        <v>8.9039999999999999</v>
      </c>
      <c r="P407" s="26">
        <v>0</v>
      </c>
      <c r="Q407" s="26">
        <v>0</v>
      </c>
      <c r="R407" s="26">
        <v>0</v>
      </c>
      <c r="S407" s="26">
        <v>0</v>
      </c>
    </row>
    <row r="408" spans="2:19" ht="22.5" customHeight="1" x14ac:dyDescent="0.25">
      <c r="B408" s="1" t="s">
        <v>21</v>
      </c>
      <c r="C408" s="10" t="s">
        <v>787</v>
      </c>
      <c r="D408" s="10" t="s">
        <v>720</v>
      </c>
      <c r="E408" s="10" t="s">
        <v>788</v>
      </c>
      <c r="F408" s="10" t="s">
        <v>53</v>
      </c>
      <c r="G408" s="10">
        <v>33</v>
      </c>
      <c r="H408" s="10">
        <v>228</v>
      </c>
      <c r="I408" s="67">
        <f t="shared" si="23"/>
        <v>7.524</v>
      </c>
      <c r="J408" s="23" t="s">
        <v>49</v>
      </c>
      <c r="K408" s="23">
        <v>2</v>
      </c>
      <c r="L408" s="26">
        <v>0</v>
      </c>
      <c r="M408" s="26">
        <v>0</v>
      </c>
      <c r="N408" s="26">
        <v>33</v>
      </c>
      <c r="O408" s="26">
        <v>7.524</v>
      </c>
      <c r="P408" s="26">
        <v>0</v>
      </c>
      <c r="Q408" s="26">
        <v>0</v>
      </c>
      <c r="R408" s="26">
        <v>0</v>
      </c>
      <c r="S408" s="26">
        <v>0</v>
      </c>
    </row>
    <row r="409" spans="2:19" ht="22.5" customHeight="1" x14ac:dyDescent="0.25">
      <c r="B409" s="1" t="s">
        <v>21</v>
      </c>
      <c r="C409" s="10" t="s">
        <v>789</v>
      </c>
      <c r="D409" s="10" t="s">
        <v>773</v>
      </c>
      <c r="E409" s="10" t="s">
        <v>790</v>
      </c>
      <c r="F409" s="10" t="s">
        <v>53</v>
      </c>
      <c r="G409" s="10">
        <v>53</v>
      </c>
      <c r="H409" s="10">
        <v>300</v>
      </c>
      <c r="I409" s="26">
        <f t="shared" si="23"/>
        <v>15.9</v>
      </c>
      <c r="J409" s="23" t="s">
        <v>49</v>
      </c>
      <c r="K409" s="23">
        <v>2</v>
      </c>
      <c r="L409" s="26">
        <v>0</v>
      </c>
      <c r="M409" s="26">
        <v>0</v>
      </c>
      <c r="N409" s="26">
        <v>53</v>
      </c>
      <c r="O409" s="26">
        <v>15.9</v>
      </c>
      <c r="P409" s="26">
        <v>0</v>
      </c>
      <c r="Q409" s="26">
        <v>0</v>
      </c>
      <c r="R409" s="26">
        <v>0</v>
      </c>
      <c r="S409" s="26">
        <v>0</v>
      </c>
    </row>
    <row r="410" spans="2:19" ht="22.5" customHeight="1" x14ac:dyDescent="0.25">
      <c r="B410" s="1" t="s">
        <v>21</v>
      </c>
      <c r="C410" s="10" t="s">
        <v>791</v>
      </c>
      <c r="D410" s="10" t="s">
        <v>792</v>
      </c>
      <c r="E410" s="10" t="s">
        <v>793</v>
      </c>
      <c r="F410" s="10" t="s">
        <v>53</v>
      </c>
      <c r="G410" s="10">
        <v>4</v>
      </c>
      <c r="H410" s="10">
        <v>6552</v>
      </c>
      <c r="I410" s="67">
        <f t="shared" si="23"/>
        <v>26.207999999999998</v>
      </c>
      <c r="J410" s="23" t="s">
        <v>49</v>
      </c>
      <c r="K410" s="23">
        <v>2</v>
      </c>
      <c r="L410" s="26">
        <v>0</v>
      </c>
      <c r="M410" s="26">
        <v>0</v>
      </c>
      <c r="N410" s="26">
        <v>4</v>
      </c>
      <c r="O410" s="26">
        <v>26.207999999999998</v>
      </c>
      <c r="P410" s="26">
        <v>0</v>
      </c>
      <c r="Q410" s="26">
        <v>0</v>
      </c>
      <c r="R410" s="26">
        <v>0</v>
      </c>
      <c r="S410" s="26">
        <v>0</v>
      </c>
    </row>
    <row r="411" spans="2:19" ht="22.5" customHeight="1" x14ac:dyDescent="0.25">
      <c r="B411" s="1" t="s">
        <v>21</v>
      </c>
      <c r="C411" s="10" t="s">
        <v>794</v>
      </c>
      <c r="D411" s="10" t="s">
        <v>795</v>
      </c>
      <c r="E411" s="10" t="s">
        <v>796</v>
      </c>
      <c r="F411" s="10" t="s">
        <v>53</v>
      </c>
      <c r="G411" s="10">
        <v>9</v>
      </c>
      <c r="H411" s="10">
        <v>5160</v>
      </c>
      <c r="I411" s="26">
        <f t="shared" si="23"/>
        <v>46.44</v>
      </c>
      <c r="J411" s="23" t="s">
        <v>49</v>
      </c>
      <c r="K411" s="23">
        <v>2</v>
      </c>
      <c r="L411" s="26">
        <v>0</v>
      </c>
      <c r="M411" s="26">
        <v>0</v>
      </c>
      <c r="N411" s="26">
        <v>9</v>
      </c>
      <c r="O411" s="26">
        <v>46.44</v>
      </c>
      <c r="P411" s="26">
        <v>0</v>
      </c>
      <c r="Q411" s="26">
        <v>0</v>
      </c>
      <c r="R411" s="26">
        <v>0</v>
      </c>
      <c r="S411" s="26">
        <v>0</v>
      </c>
    </row>
    <row r="412" spans="2:19" ht="22.5" customHeight="1" x14ac:dyDescent="0.25">
      <c r="B412" s="1" t="s">
        <v>21</v>
      </c>
      <c r="C412" s="10" t="s">
        <v>797</v>
      </c>
      <c r="D412" s="10" t="s">
        <v>798</v>
      </c>
      <c r="E412" s="10" t="s">
        <v>799</v>
      </c>
      <c r="F412" s="10" t="s">
        <v>53</v>
      </c>
      <c r="G412" s="10">
        <v>53</v>
      </c>
      <c r="H412" s="10">
        <v>720</v>
      </c>
      <c r="I412" s="26">
        <f t="shared" si="23"/>
        <v>38.159999999999997</v>
      </c>
      <c r="J412" s="23" t="s">
        <v>49</v>
      </c>
      <c r="K412" s="23">
        <v>2</v>
      </c>
      <c r="L412" s="26">
        <v>0</v>
      </c>
      <c r="M412" s="26">
        <v>0</v>
      </c>
      <c r="N412" s="26">
        <v>53</v>
      </c>
      <c r="O412" s="26">
        <v>38.159999999999997</v>
      </c>
      <c r="P412" s="26">
        <v>0</v>
      </c>
      <c r="Q412" s="26">
        <v>0</v>
      </c>
      <c r="R412" s="26">
        <v>0</v>
      </c>
      <c r="S412" s="26">
        <v>0</v>
      </c>
    </row>
    <row r="413" spans="2:19" ht="22.5" customHeight="1" x14ac:dyDescent="0.25">
      <c r="B413" s="1" t="s">
        <v>21</v>
      </c>
      <c r="C413" s="10" t="s">
        <v>800</v>
      </c>
      <c r="D413" s="10" t="s">
        <v>801</v>
      </c>
      <c r="E413" s="10" t="s">
        <v>802</v>
      </c>
      <c r="F413" s="10" t="s">
        <v>53</v>
      </c>
      <c r="G413" s="10">
        <v>42</v>
      </c>
      <c r="H413" s="10">
        <v>660</v>
      </c>
      <c r="I413" s="26">
        <f t="shared" si="23"/>
        <v>27.72</v>
      </c>
      <c r="J413" s="23" t="s">
        <v>49</v>
      </c>
      <c r="K413" s="23">
        <v>2</v>
      </c>
      <c r="L413" s="26">
        <v>0</v>
      </c>
      <c r="M413" s="26">
        <v>0</v>
      </c>
      <c r="N413" s="26">
        <v>42</v>
      </c>
      <c r="O413" s="26">
        <v>27.72</v>
      </c>
      <c r="P413" s="26">
        <v>0</v>
      </c>
      <c r="Q413" s="26">
        <v>0</v>
      </c>
      <c r="R413" s="26">
        <v>0</v>
      </c>
      <c r="S413" s="26">
        <v>0</v>
      </c>
    </row>
    <row r="414" spans="2:19" ht="22.5" customHeight="1" x14ac:dyDescent="0.25">
      <c r="B414" s="1" t="s">
        <v>21</v>
      </c>
      <c r="C414" s="10" t="s">
        <v>803</v>
      </c>
      <c r="D414" s="10" t="s">
        <v>798</v>
      </c>
      <c r="E414" s="10" t="s">
        <v>804</v>
      </c>
      <c r="F414" s="10" t="s">
        <v>53</v>
      </c>
      <c r="G414" s="10">
        <v>15</v>
      </c>
      <c r="H414" s="10">
        <v>972</v>
      </c>
      <c r="I414" s="26">
        <f t="shared" si="23"/>
        <v>14.58</v>
      </c>
      <c r="J414" s="23" t="s">
        <v>49</v>
      </c>
      <c r="K414" s="23">
        <v>2</v>
      </c>
      <c r="L414" s="26">
        <v>0</v>
      </c>
      <c r="M414" s="26">
        <v>0</v>
      </c>
      <c r="N414" s="26">
        <v>15</v>
      </c>
      <c r="O414" s="26">
        <v>14.58</v>
      </c>
      <c r="P414" s="26">
        <v>0</v>
      </c>
      <c r="Q414" s="26">
        <v>0</v>
      </c>
      <c r="R414" s="26">
        <v>0</v>
      </c>
      <c r="S414" s="26">
        <v>0</v>
      </c>
    </row>
    <row r="415" spans="2:19" ht="22.5" customHeight="1" x14ac:dyDescent="0.25">
      <c r="B415" s="1" t="s">
        <v>21</v>
      </c>
      <c r="C415" s="10" t="s">
        <v>805</v>
      </c>
      <c r="D415" s="10" t="s">
        <v>806</v>
      </c>
      <c r="E415" s="10" t="s">
        <v>807</v>
      </c>
      <c r="F415" s="10" t="s">
        <v>53</v>
      </c>
      <c r="G415" s="10">
        <v>3</v>
      </c>
      <c r="H415" s="10">
        <v>62272</v>
      </c>
      <c r="I415" s="67">
        <f t="shared" si="23"/>
        <v>186.816</v>
      </c>
      <c r="J415" s="23" t="s">
        <v>49</v>
      </c>
      <c r="K415" s="23">
        <v>2</v>
      </c>
      <c r="L415" s="26">
        <v>0</v>
      </c>
      <c r="M415" s="26">
        <v>0</v>
      </c>
      <c r="N415" s="26">
        <v>3</v>
      </c>
      <c r="O415" s="26">
        <v>186.816</v>
      </c>
      <c r="P415" s="26">
        <v>0</v>
      </c>
      <c r="Q415" s="26">
        <v>0</v>
      </c>
      <c r="R415" s="26">
        <v>0</v>
      </c>
      <c r="S415" s="26">
        <v>0</v>
      </c>
    </row>
    <row r="416" spans="2:19" ht="15" customHeight="1" x14ac:dyDescent="0.25">
      <c r="B416" s="1" t="s">
        <v>21</v>
      </c>
      <c r="C416" s="10" t="s">
        <v>808</v>
      </c>
      <c r="D416" s="10" t="s">
        <v>363</v>
      </c>
      <c r="E416" s="10" t="s">
        <v>809</v>
      </c>
      <c r="F416" s="10" t="s">
        <v>53</v>
      </c>
      <c r="G416" s="10">
        <v>3</v>
      </c>
      <c r="H416" s="10">
        <v>23023</v>
      </c>
      <c r="I416" s="67">
        <f t="shared" si="23"/>
        <v>69.069000000000003</v>
      </c>
      <c r="J416" s="23" t="s">
        <v>49</v>
      </c>
      <c r="K416" s="23">
        <v>2</v>
      </c>
      <c r="L416" s="26">
        <v>0</v>
      </c>
      <c r="M416" s="26">
        <v>0</v>
      </c>
      <c r="N416" s="26">
        <v>3</v>
      </c>
      <c r="O416" s="26">
        <v>69.069000000000003</v>
      </c>
      <c r="P416" s="26">
        <v>0</v>
      </c>
      <c r="Q416" s="26">
        <v>0</v>
      </c>
      <c r="R416" s="26">
        <v>0</v>
      </c>
      <c r="S416" s="26">
        <v>0</v>
      </c>
    </row>
    <row r="417" spans="2:19" ht="22.5" customHeight="1" x14ac:dyDescent="0.25">
      <c r="B417" s="1" t="s">
        <v>21</v>
      </c>
      <c r="C417" s="10" t="s">
        <v>810</v>
      </c>
      <c r="D417" s="10" t="s">
        <v>798</v>
      </c>
      <c r="E417" s="10" t="s">
        <v>811</v>
      </c>
      <c r="F417" s="10" t="s">
        <v>53</v>
      </c>
      <c r="G417" s="10">
        <v>22</v>
      </c>
      <c r="H417" s="10">
        <v>636</v>
      </c>
      <c r="I417" s="67">
        <f t="shared" si="23"/>
        <v>13.992000000000001</v>
      </c>
      <c r="J417" s="23" t="s">
        <v>49</v>
      </c>
      <c r="K417" s="23">
        <v>2</v>
      </c>
      <c r="L417" s="26">
        <v>0</v>
      </c>
      <c r="M417" s="26">
        <v>0</v>
      </c>
      <c r="N417" s="26">
        <v>22</v>
      </c>
      <c r="O417" s="26">
        <v>13.992000000000001</v>
      </c>
      <c r="P417" s="26">
        <v>0</v>
      </c>
      <c r="Q417" s="26">
        <v>0</v>
      </c>
      <c r="R417" s="26">
        <v>0</v>
      </c>
      <c r="S417" s="26">
        <v>0</v>
      </c>
    </row>
    <row r="418" spans="2:19" ht="22.5" customHeight="1" x14ac:dyDescent="0.25">
      <c r="B418" s="1" t="s">
        <v>21</v>
      </c>
      <c r="C418" s="10" t="s">
        <v>812</v>
      </c>
      <c r="D418" s="10" t="s">
        <v>813</v>
      </c>
      <c r="E418" s="10" t="s">
        <v>814</v>
      </c>
      <c r="F418" s="10" t="s">
        <v>53</v>
      </c>
      <c r="G418" s="10">
        <v>24</v>
      </c>
      <c r="H418" s="10">
        <v>2915</v>
      </c>
      <c r="I418" s="26">
        <f t="shared" si="23"/>
        <v>69.959999999999994</v>
      </c>
      <c r="J418" s="23" t="s">
        <v>49</v>
      </c>
      <c r="K418" s="23">
        <v>2</v>
      </c>
      <c r="L418" s="26">
        <v>0</v>
      </c>
      <c r="M418" s="26">
        <v>0</v>
      </c>
      <c r="N418" s="26">
        <v>24</v>
      </c>
      <c r="O418" s="26">
        <v>69.959999999999994</v>
      </c>
      <c r="P418" s="26">
        <v>0</v>
      </c>
      <c r="Q418" s="26">
        <v>0</v>
      </c>
      <c r="R418" s="26">
        <v>0</v>
      </c>
      <c r="S418" s="26">
        <v>0</v>
      </c>
    </row>
    <row r="419" spans="2:19" ht="22.5" customHeight="1" x14ac:dyDescent="0.25">
      <c r="B419" s="1" t="s">
        <v>21</v>
      </c>
      <c r="C419" s="10" t="s">
        <v>815</v>
      </c>
      <c r="D419" s="10" t="s">
        <v>816</v>
      </c>
      <c r="E419" s="10" t="s">
        <v>817</v>
      </c>
      <c r="F419" s="10" t="s">
        <v>53</v>
      </c>
      <c r="G419" s="10">
        <v>2</v>
      </c>
      <c r="H419" s="10">
        <v>5040</v>
      </c>
      <c r="I419" s="26">
        <f t="shared" si="23"/>
        <v>10.08</v>
      </c>
      <c r="J419" s="23" t="s">
        <v>49</v>
      </c>
      <c r="K419" s="23">
        <v>2</v>
      </c>
      <c r="L419" s="26">
        <v>0</v>
      </c>
      <c r="M419" s="26">
        <v>0</v>
      </c>
      <c r="N419" s="26">
        <v>2</v>
      </c>
      <c r="O419" s="26">
        <v>10.08</v>
      </c>
      <c r="P419" s="26">
        <v>0</v>
      </c>
      <c r="Q419" s="26">
        <v>0</v>
      </c>
      <c r="R419" s="26">
        <v>0</v>
      </c>
      <c r="S419" s="26">
        <v>0</v>
      </c>
    </row>
    <row r="420" spans="2:19" ht="22.5" customHeight="1" x14ac:dyDescent="0.25">
      <c r="B420" s="1" t="s">
        <v>21</v>
      </c>
      <c r="C420" s="10" t="s">
        <v>818</v>
      </c>
      <c r="D420" s="10" t="s">
        <v>819</v>
      </c>
      <c r="E420" s="10" t="s">
        <v>819</v>
      </c>
      <c r="F420" s="10" t="s">
        <v>53</v>
      </c>
      <c r="G420" s="10">
        <v>11</v>
      </c>
      <c r="H420" s="10">
        <v>6000</v>
      </c>
      <c r="I420" s="26">
        <f t="shared" si="23"/>
        <v>66</v>
      </c>
      <c r="J420" s="23" t="s">
        <v>49</v>
      </c>
      <c r="K420" s="23">
        <v>2</v>
      </c>
      <c r="L420" s="26">
        <v>0</v>
      </c>
      <c r="M420" s="26">
        <v>0</v>
      </c>
      <c r="N420" s="26">
        <v>11</v>
      </c>
      <c r="O420" s="26">
        <v>66</v>
      </c>
      <c r="P420" s="26">
        <v>0</v>
      </c>
      <c r="Q420" s="26">
        <v>0</v>
      </c>
      <c r="R420" s="26">
        <v>0</v>
      </c>
      <c r="S420" s="26">
        <v>0</v>
      </c>
    </row>
    <row r="421" spans="2:19" ht="24.75" customHeight="1" x14ac:dyDescent="0.25">
      <c r="B421" s="1" t="s">
        <v>21</v>
      </c>
      <c r="C421" s="10" t="s">
        <v>820</v>
      </c>
      <c r="D421" s="10" t="s">
        <v>821</v>
      </c>
      <c r="E421" s="10" t="s">
        <v>822</v>
      </c>
      <c r="F421" s="10" t="s">
        <v>53</v>
      </c>
      <c r="G421" s="10">
        <v>42</v>
      </c>
      <c r="H421" s="10">
        <v>7200</v>
      </c>
      <c r="I421" s="26">
        <f t="shared" si="23"/>
        <v>302.39999999999998</v>
      </c>
      <c r="J421" s="23" t="s">
        <v>49</v>
      </c>
      <c r="K421" s="23">
        <v>2</v>
      </c>
      <c r="L421" s="26">
        <v>0</v>
      </c>
      <c r="M421" s="26">
        <v>0</v>
      </c>
      <c r="N421" s="26">
        <v>42</v>
      </c>
      <c r="O421" s="26">
        <v>302.39999999999998</v>
      </c>
      <c r="P421" s="26">
        <v>0</v>
      </c>
      <c r="Q421" s="26">
        <v>0</v>
      </c>
      <c r="R421" s="26">
        <v>0</v>
      </c>
      <c r="S421" s="26">
        <v>0</v>
      </c>
    </row>
    <row r="422" spans="2:19" ht="22.5" customHeight="1" x14ac:dyDescent="0.25">
      <c r="B422" s="1" t="s">
        <v>21</v>
      </c>
      <c r="C422" s="10" t="s">
        <v>823</v>
      </c>
      <c r="D422" s="10" t="s">
        <v>801</v>
      </c>
      <c r="E422" s="10" t="s">
        <v>824</v>
      </c>
      <c r="F422" s="10" t="s">
        <v>53</v>
      </c>
      <c r="G422" s="10">
        <v>22</v>
      </c>
      <c r="H422" s="10">
        <v>12000</v>
      </c>
      <c r="I422" s="26">
        <f t="shared" si="23"/>
        <v>264</v>
      </c>
      <c r="J422" s="23" t="s">
        <v>49</v>
      </c>
      <c r="K422" s="23">
        <v>2</v>
      </c>
      <c r="L422" s="26">
        <v>1</v>
      </c>
      <c r="M422" s="26">
        <v>12</v>
      </c>
      <c r="N422" s="26">
        <v>21</v>
      </c>
      <c r="O422" s="26">
        <v>252</v>
      </c>
      <c r="P422" s="26">
        <v>0</v>
      </c>
      <c r="Q422" s="26">
        <v>0</v>
      </c>
      <c r="R422" s="26">
        <v>0</v>
      </c>
      <c r="S422" s="26">
        <v>0</v>
      </c>
    </row>
    <row r="423" spans="2:19" ht="22.5" customHeight="1" x14ac:dyDescent="0.25">
      <c r="B423" s="1" t="s">
        <v>21</v>
      </c>
      <c r="C423" s="10" t="s">
        <v>825</v>
      </c>
      <c r="D423" s="10" t="s">
        <v>670</v>
      </c>
      <c r="E423" s="10" t="s">
        <v>826</v>
      </c>
      <c r="F423" s="10" t="s">
        <v>53</v>
      </c>
      <c r="G423" s="10">
        <v>95</v>
      </c>
      <c r="H423" s="10">
        <v>1800</v>
      </c>
      <c r="I423" s="26">
        <f t="shared" si="23"/>
        <v>171</v>
      </c>
      <c r="J423" s="23" t="s">
        <v>49</v>
      </c>
      <c r="K423" s="23">
        <v>2</v>
      </c>
      <c r="L423" s="26">
        <v>0</v>
      </c>
      <c r="M423" s="26">
        <v>0</v>
      </c>
      <c r="N423" s="26">
        <v>95</v>
      </c>
      <c r="O423" s="26">
        <v>171</v>
      </c>
      <c r="P423" s="26">
        <v>0</v>
      </c>
      <c r="Q423" s="26">
        <v>0</v>
      </c>
      <c r="R423" s="26">
        <v>0</v>
      </c>
      <c r="S423" s="26">
        <v>0</v>
      </c>
    </row>
    <row r="424" spans="2:19" ht="22.5" customHeight="1" x14ac:dyDescent="0.25">
      <c r="B424" s="1" t="s">
        <v>21</v>
      </c>
      <c r="C424" s="10" t="s">
        <v>827</v>
      </c>
      <c r="D424" s="10" t="s">
        <v>633</v>
      </c>
      <c r="E424" s="10" t="s">
        <v>828</v>
      </c>
      <c r="F424" s="10" t="s">
        <v>53</v>
      </c>
      <c r="G424" s="10">
        <v>2</v>
      </c>
      <c r="H424" s="10">
        <v>38400</v>
      </c>
      <c r="I424" s="26">
        <f t="shared" si="23"/>
        <v>76.8</v>
      </c>
      <c r="J424" s="23" t="s">
        <v>49</v>
      </c>
      <c r="K424" s="23">
        <v>2</v>
      </c>
      <c r="L424" s="26">
        <v>0</v>
      </c>
      <c r="M424" s="26">
        <v>0</v>
      </c>
      <c r="N424" s="26">
        <v>2</v>
      </c>
      <c r="O424" s="26">
        <v>76.8</v>
      </c>
      <c r="P424" s="26">
        <v>0</v>
      </c>
      <c r="Q424" s="26">
        <v>0</v>
      </c>
      <c r="R424" s="26">
        <v>0</v>
      </c>
      <c r="S424" s="26">
        <v>0</v>
      </c>
    </row>
    <row r="425" spans="2:19" ht="24.75" customHeight="1" x14ac:dyDescent="0.25">
      <c r="B425" s="1" t="s">
        <v>21</v>
      </c>
      <c r="C425" s="10" t="s">
        <v>829</v>
      </c>
      <c r="D425" s="10" t="s">
        <v>830</v>
      </c>
      <c r="E425" s="10" t="s">
        <v>831</v>
      </c>
      <c r="F425" s="10" t="s">
        <v>53</v>
      </c>
      <c r="G425" s="10">
        <v>5</v>
      </c>
      <c r="H425" s="10">
        <v>696</v>
      </c>
      <c r="I425" s="26">
        <f t="shared" si="23"/>
        <v>3.48</v>
      </c>
      <c r="J425" s="23" t="s">
        <v>49</v>
      </c>
      <c r="K425" s="23">
        <v>2</v>
      </c>
      <c r="L425" s="26">
        <v>0</v>
      </c>
      <c r="M425" s="26">
        <v>0</v>
      </c>
      <c r="N425" s="26">
        <v>5</v>
      </c>
      <c r="O425" s="26">
        <v>3.48</v>
      </c>
      <c r="P425" s="26">
        <v>0</v>
      </c>
      <c r="Q425" s="26">
        <v>0</v>
      </c>
      <c r="R425" s="26">
        <v>0</v>
      </c>
      <c r="S425" s="26">
        <v>0</v>
      </c>
    </row>
    <row r="426" spans="2:19" ht="22.5" customHeight="1" x14ac:dyDescent="0.25">
      <c r="B426" s="1" t="s">
        <v>21</v>
      </c>
      <c r="C426" s="10" t="s">
        <v>832</v>
      </c>
      <c r="D426" s="10" t="s">
        <v>833</v>
      </c>
      <c r="E426" s="10" t="s">
        <v>834</v>
      </c>
      <c r="F426" s="10" t="s">
        <v>53</v>
      </c>
      <c r="G426" s="10">
        <v>4</v>
      </c>
      <c r="H426" s="10">
        <v>44640</v>
      </c>
      <c r="I426" s="26">
        <f t="shared" si="23"/>
        <v>178.56</v>
      </c>
      <c r="J426" s="23" t="s">
        <v>49</v>
      </c>
      <c r="K426" s="23">
        <v>2</v>
      </c>
      <c r="L426" s="26">
        <v>0</v>
      </c>
      <c r="M426" s="26">
        <v>0</v>
      </c>
      <c r="N426" s="26">
        <v>4</v>
      </c>
      <c r="O426" s="26">
        <v>178.56</v>
      </c>
      <c r="P426" s="26">
        <v>0</v>
      </c>
      <c r="Q426" s="26">
        <v>0</v>
      </c>
      <c r="R426" s="26">
        <v>0</v>
      </c>
      <c r="S426" s="26">
        <v>0</v>
      </c>
    </row>
    <row r="427" spans="2:19" ht="22.5" customHeight="1" x14ac:dyDescent="0.25">
      <c r="B427" s="1" t="s">
        <v>21</v>
      </c>
      <c r="C427" s="10" t="s">
        <v>835</v>
      </c>
      <c r="D427" s="10" t="s">
        <v>694</v>
      </c>
      <c r="E427" s="10" t="s">
        <v>836</v>
      </c>
      <c r="F427" s="10" t="s">
        <v>53</v>
      </c>
      <c r="G427" s="10">
        <v>26</v>
      </c>
      <c r="H427" s="10">
        <v>1356</v>
      </c>
      <c r="I427" s="26">
        <f t="shared" si="23"/>
        <v>35.256</v>
      </c>
      <c r="J427" s="23" t="s">
        <v>49</v>
      </c>
      <c r="K427" s="23">
        <v>2</v>
      </c>
      <c r="L427" s="26">
        <v>0</v>
      </c>
      <c r="M427" s="26">
        <v>0</v>
      </c>
      <c r="N427" s="26">
        <v>26</v>
      </c>
      <c r="O427" s="26">
        <v>35.256</v>
      </c>
      <c r="P427" s="26">
        <v>0</v>
      </c>
      <c r="Q427" s="26">
        <v>0</v>
      </c>
      <c r="R427" s="26">
        <v>0</v>
      </c>
      <c r="S427" s="26">
        <v>0</v>
      </c>
    </row>
    <row r="428" spans="2:19" ht="24.75" customHeight="1" x14ac:dyDescent="0.25">
      <c r="B428" s="1" t="s">
        <v>21</v>
      </c>
      <c r="C428" s="10" t="s">
        <v>837</v>
      </c>
      <c r="D428" s="10" t="s">
        <v>830</v>
      </c>
      <c r="E428" s="10" t="s">
        <v>838</v>
      </c>
      <c r="F428" s="10" t="s">
        <v>53</v>
      </c>
      <c r="G428" s="10">
        <v>5</v>
      </c>
      <c r="H428" s="10">
        <v>660</v>
      </c>
      <c r="I428" s="26">
        <f t="shared" si="23"/>
        <v>3.3</v>
      </c>
      <c r="J428" s="23" t="s">
        <v>49</v>
      </c>
      <c r="K428" s="23">
        <v>2</v>
      </c>
      <c r="L428" s="26">
        <v>0</v>
      </c>
      <c r="M428" s="26">
        <v>0</v>
      </c>
      <c r="N428" s="26">
        <v>5</v>
      </c>
      <c r="O428" s="26">
        <v>3.3</v>
      </c>
      <c r="P428" s="26">
        <v>0</v>
      </c>
      <c r="Q428" s="26">
        <v>0</v>
      </c>
      <c r="R428" s="26">
        <v>0</v>
      </c>
      <c r="S428" s="26">
        <v>0</v>
      </c>
    </row>
    <row r="429" spans="2:19" ht="24.75" customHeight="1" x14ac:dyDescent="0.25">
      <c r="B429" s="1" t="s">
        <v>21</v>
      </c>
      <c r="C429" s="10" t="s">
        <v>839</v>
      </c>
      <c r="D429" s="10" t="s">
        <v>840</v>
      </c>
      <c r="E429" s="10" t="s">
        <v>841</v>
      </c>
      <c r="F429" s="10" t="s">
        <v>53</v>
      </c>
      <c r="G429" s="10">
        <v>3</v>
      </c>
      <c r="H429" s="10">
        <v>58800</v>
      </c>
      <c r="I429" s="26">
        <f t="shared" si="23"/>
        <v>176.4</v>
      </c>
      <c r="J429" s="23" t="s">
        <v>49</v>
      </c>
      <c r="K429" s="23">
        <v>2</v>
      </c>
      <c r="L429" s="26">
        <v>0</v>
      </c>
      <c r="M429" s="26">
        <v>0</v>
      </c>
      <c r="N429" s="26">
        <v>3</v>
      </c>
      <c r="O429" s="26">
        <v>176.4</v>
      </c>
      <c r="P429" s="26">
        <v>0</v>
      </c>
      <c r="Q429" s="26">
        <v>0</v>
      </c>
      <c r="R429" s="26">
        <v>0</v>
      </c>
      <c r="S429" s="26">
        <v>0</v>
      </c>
    </row>
    <row r="430" spans="2:19" ht="22.5" customHeight="1" x14ac:dyDescent="0.25">
      <c r="B430" s="1" t="s">
        <v>21</v>
      </c>
      <c r="C430" s="10" t="s">
        <v>842</v>
      </c>
      <c r="D430" s="10" t="s">
        <v>840</v>
      </c>
      <c r="E430" s="10" t="s">
        <v>843</v>
      </c>
      <c r="F430" s="10" t="s">
        <v>53</v>
      </c>
      <c r="G430" s="10">
        <v>2</v>
      </c>
      <c r="H430" s="10">
        <v>36000</v>
      </c>
      <c r="I430" s="26">
        <f t="shared" si="23"/>
        <v>72</v>
      </c>
      <c r="J430" s="23" t="s">
        <v>49</v>
      </c>
      <c r="K430" s="23">
        <v>2</v>
      </c>
      <c r="L430" s="26">
        <v>0</v>
      </c>
      <c r="M430" s="26">
        <v>0</v>
      </c>
      <c r="N430" s="26">
        <v>2</v>
      </c>
      <c r="O430" s="26">
        <v>72</v>
      </c>
      <c r="P430" s="26">
        <v>0</v>
      </c>
      <c r="Q430" s="26">
        <v>0</v>
      </c>
      <c r="R430" s="26">
        <v>0</v>
      </c>
      <c r="S430" s="26">
        <v>0</v>
      </c>
    </row>
    <row r="431" spans="2:19" ht="24.75" customHeight="1" x14ac:dyDescent="0.25">
      <c r="B431" s="1" t="s">
        <v>21</v>
      </c>
      <c r="C431" s="10" t="s">
        <v>844</v>
      </c>
      <c r="D431" s="10" t="s">
        <v>813</v>
      </c>
      <c r="E431" s="10" t="s">
        <v>845</v>
      </c>
      <c r="F431" s="10" t="s">
        <v>25</v>
      </c>
      <c r="G431" s="10">
        <v>3</v>
      </c>
      <c r="H431" s="10">
        <v>1710</v>
      </c>
      <c r="I431" s="26">
        <f t="shared" si="23"/>
        <v>5.13</v>
      </c>
      <c r="J431" s="23" t="s">
        <v>49</v>
      </c>
      <c r="K431" s="23">
        <v>2</v>
      </c>
      <c r="L431" s="26">
        <v>0</v>
      </c>
      <c r="M431" s="26">
        <v>0</v>
      </c>
      <c r="N431" s="26">
        <v>3</v>
      </c>
      <c r="O431" s="26">
        <v>5.13</v>
      </c>
      <c r="P431" s="26">
        <v>0</v>
      </c>
      <c r="Q431" s="26">
        <v>0</v>
      </c>
      <c r="R431" s="26">
        <v>0</v>
      </c>
      <c r="S431" s="26">
        <v>0</v>
      </c>
    </row>
    <row r="432" spans="2:19" ht="22.5" customHeight="1" x14ac:dyDescent="0.25">
      <c r="B432" s="1" t="s">
        <v>21</v>
      </c>
      <c r="C432" s="10" t="s">
        <v>846</v>
      </c>
      <c r="D432" s="10" t="s">
        <v>847</v>
      </c>
      <c r="E432" s="10" t="s">
        <v>848</v>
      </c>
      <c r="F432" s="10" t="s">
        <v>53</v>
      </c>
      <c r="G432" s="10">
        <v>10</v>
      </c>
      <c r="H432" s="10">
        <v>2400</v>
      </c>
      <c r="I432" s="26">
        <f t="shared" si="23"/>
        <v>24</v>
      </c>
      <c r="J432" s="23" t="s">
        <v>49</v>
      </c>
      <c r="K432" s="23">
        <v>2</v>
      </c>
      <c r="L432" s="26">
        <v>0</v>
      </c>
      <c r="M432" s="26">
        <v>0</v>
      </c>
      <c r="N432" s="26">
        <v>3</v>
      </c>
      <c r="O432" s="26">
        <v>7.2</v>
      </c>
      <c r="P432" s="26">
        <v>7</v>
      </c>
      <c r="Q432" s="26">
        <v>16.8</v>
      </c>
      <c r="R432" s="26">
        <v>0</v>
      </c>
      <c r="S432" s="26">
        <v>0</v>
      </c>
    </row>
    <row r="433" spans="2:19" ht="22.5" customHeight="1" x14ac:dyDescent="0.25">
      <c r="B433" s="1" t="s">
        <v>21</v>
      </c>
      <c r="C433" s="10" t="s">
        <v>849</v>
      </c>
      <c r="D433" s="10" t="s">
        <v>636</v>
      </c>
      <c r="E433" s="10" t="s">
        <v>850</v>
      </c>
      <c r="F433" s="10" t="s">
        <v>53</v>
      </c>
      <c r="G433" s="10">
        <v>7</v>
      </c>
      <c r="H433" s="10">
        <v>24000</v>
      </c>
      <c r="I433" s="26">
        <f t="shared" si="23"/>
        <v>168</v>
      </c>
      <c r="J433" s="23" t="s">
        <v>49</v>
      </c>
      <c r="K433" s="23">
        <v>2</v>
      </c>
      <c r="L433" s="26">
        <v>0</v>
      </c>
      <c r="M433" s="26">
        <v>0</v>
      </c>
      <c r="N433" s="26">
        <v>7</v>
      </c>
      <c r="O433" s="26">
        <v>168</v>
      </c>
      <c r="P433" s="26">
        <v>0</v>
      </c>
      <c r="Q433" s="26">
        <v>0</v>
      </c>
      <c r="R433" s="26">
        <v>0</v>
      </c>
      <c r="S433" s="26">
        <v>0</v>
      </c>
    </row>
    <row r="434" spans="2:19" ht="22.5" customHeight="1" x14ac:dyDescent="0.25">
      <c r="B434" s="1" t="s">
        <v>21</v>
      </c>
      <c r="C434" s="10" t="s">
        <v>851</v>
      </c>
      <c r="D434" s="10" t="s">
        <v>852</v>
      </c>
      <c r="E434" s="10" t="s">
        <v>853</v>
      </c>
      <c r="F434" s="10" t="s">
        <v>53</v>
      </c>
      <c r="G434" s="10">
        <v>5</v>
      </c>
      <c r="H434" s="10">
        <v>36000</v>
      </c>
      <c r="I434" s="26">
        <f t="shared" si="23"/>
        <v>180</v>
      </c>
      <c r="J434" s="23" t="s">
        <v>49</v>
      </c>
      <c r="K434" s="23">
        <v>2</v>
      </c>
      <c r="L434" s="26">
        <v>0</v>
      </c>
      <c r="M434" s="26">
        <v>0</v>
      </c>
      <c r="N434" s="26">
        <v>5</v>
      </c>
      <c r="O434" s="26">
        <v>180</v>
      </c>
      <c r="P434" s="26">
        <v>0</v>
      </c>
      <c r="Q434" s="26">
        <v>0</v>
      </c>
      <c r="R434" s="26">
        <v>0</v>
      </c>
      <c r="S434" s="26">
        <v>0</v>
      </c>
    </row>
    <row r="435" spans="2:19" ht="22.5" customHeight="1" x14ac:dyDescent="0.25">
      <c r="B435" s="1" t="s">
        <v>21</v>
      </c>
      <c r="C435" s="10" t="s">
        <v>854</v>
      </c>
      <c r="D435" s="10" t="s">
        <v>855</v>
      </c>
      <c r="E435" s="10" t="s">
        <v>856</v>
      </c>
      <c r="F435" s="10" t="s">
        <v>53</v>
      </c>
      <c r="G435" s="10">
        <v>2</v>
      </c>
      <c r="H435" s="10">
        <v>88832.8</v>
      </c>
      <c r="I435" s="67">
        <f t="shared" si="23"/>
        <v>177.66560000000001</v>
      </c>
      <c r="J435" s="23" t="s">
        <v>49</v>
      </c>
      <c r="K435" s="23">
        <v>2</v>
      </c>
      <c r="L435" s="26">
        <v>0</v>
      </c>
      <c r="M435" s="26">
        <v>0</v>
      </c>
      <c r="N435" s="26">
        <v>2</v>
      </c>
      <c r="O435" s="26">
        <v>177.66560000000001</v>
      </c>
      <c r="P435" s="26">
        <v>0</v>
      </c>
      <c r="Q435" s="26">
        <v>0</v>
      </c>
      <c r="R435" s="26">
        <v>0</v>
      </c>
      <c r="S435" s="26">
        <v>0</v>
      </c>
    </row>
    <row r="436" spans="2:19" ht="22.5" customHeight="1" x14ac:dyDescent="0.25">
      <c r="B436" s="1" t="s">
        <v>21</v>
      </c>
      <c r="C436" s="10" t="s">
        <v>857</v>
      </c>
      <c r="D436" s="10" t="s">
        <v>858</v>
      </c>
      <c r="E436" s="10" t="s">
        <v>859</v>
      </c>
      <c r="F436" s="10" t="s">
        <v>53</v>
      </c>
      <c r="G436" s="10">
        <v>11</v>
      </c>
      <c r="H436" s="10">
        <v>1032</v>
      </c>
      <c r="I436" s="26">
        <f t="shared" si="23"/>
        <v>11.352</v>
      </c>
      <c r="J436" s="23" t="s">
        <v>49</v>
      </c>
      <c r="K436" s="23">
        <v>2</v>
      </c>
      <c r="L436" s="26">
        <v>0</v>
      </c>
      <c r="M436" s="26">
        <v>0</v>
      </c>
      <c r="N436" s="26">
        <v>11</v>
      </c>
      <c r="O436" s="26">
        <v>11.352</v>
      </c>
      <c r="P436" s="26">
        <v>0</v>
      </c>
      <c r="Q436" s="26">
        <v>0</v>
      </c>
      <c r="R436" s="26">
        <v>0</v>
      </c>
      <c r="S436" s="26">
        <v>0</v>
      </c>
    </row>
    <row r="437" spans="2:19" ht="22.5" customHeight="1" x14ac:dyDescent="0.25">
      <c r="B437" s="1" t="s">
        <v>21</v>
      </c>
      <c r="C437" s="10" t="s">
        <v>860</v>
      </c>
      <c r="D437" s="10" t="s">
        <v>861</v>
      </c>
      <c r="E437" s="10" t="s">
        <v>862</v>
      </c>
      <c r="F437" s="10" t="s">
        <v>53</v>
      </c>
      <c r="G437" s="10">
        <v>1</v>
      </c>
      <c r="H437" s="10">
        <v>48869.8</v>
      </c>
      <c r="I437" s="67">
        <f t="shared" si="23"/>
        <v>48.869800000000005</v>
      </c>
      <c r="J437" s="23" t="s">
        <v>49</v>
      </c>
      <c r="K437" s="23">
        <v>2</v>
      </c>
      <c r="L437" s="26">
        <v>0</v>
      </c>
      <c r="M437" s="26">
        <v>0</v>
      </c>
      <c r="N437" s="26">
        <v>1</v>
      </c>
      <c r="O437" s="26">
        <v>48.869800000000005</v>
      </c>
      <c r="P437" s="26">
        <v>0</v>
      </c>
      <c r="Q437" s="26">
        <v>0</v>
      </c>
      <c r="R437" s="26">
        <v>0</v>
      </c>
      <c r="S437" s="26">
        <v>0</v>
      </c>
    </row>
    <row r="438" spans="2:19" ht="24.75" customHeight="1" x14ac:dyDescent="0.25">
      <c r="B438" s="1" t="s">
        <v>21</v>
      </c>
      <c r="C438" s="10" t="s">
        <v>863</v>
      </c>
      <c r="D438" s="10" t="s">
        <v>641</v>
      </c>
      <c r="E438" s="10" t="s">
        <v>864</v>
      </c>
      <c r="F438" s="10" t="s">
        <v>53</v>
      </c>
      <c r="G438" s="10">
        <v>5</v>
      </c>
      <c r="H438" s="10">
        <v>300</v>
      </c>
      <c r="I438" s="26">
        <f t="shared" si="23"/>
        <v>1.5</v>
      </c>
      <c r="J438" s="23" t="s">
        <v>49</v>
      </c>
      <c r="K438" s="23">
        <v>2</v>
      </c>
      <c r="L438" s="26">
        <v>0</v>
      </c>
      <c r="M438" s="26">
        <v>0</v>
      </c>
      <c r="N438" s="26">
        <v>5</v>
      </c>
      <c r="O438" s="26">
        <v>1.5</v>
      </c>
      <c r="P438" s="26">
        <v>0</v>
      </c>
      <c r="Q438" s="26">
        <v>0</v>
      </c>
      <c r="R438" s="26">
        <v>0</v>
      </c>
      <c r="S438" s="26">
        <v>0</v>
      </c>
    </row>
    <row r="439" spans="2:19" ht="22.5" customHeight="1" x14ac:dyDescent="0.25">
      <c r="B439" s="1" t="s">
        <v>21</v>
      </c>
      <c r="C439" s="10" t="s">
        <v>865</v>
      </c>
      <c r="D439" s="10" t="s">
        <v>641</v>
      </c>
      <c r="E439" s="10" t="s">
        <v>866</v>
      </c>
      <c r="F439" s="10" t="s">
        <v>53</v>
      </c>
      <c r="G439" s="10">
        <v>2</v>
      </c>
      <c r="H439" s="10">
        <v>258</v>
      </c>
      <c r="I439" s="26">
        <f t="shared" ref="I439:I470" si="24">G439*H439/1000</f>
        <v>0.51600000000000001</v>
      </c>
      <c r="J439" s="23" t="s">
        <v>49</v>
      </c>
      <c r="K439" s="23">
        <v>2</v>
      </c>
      <c r="L439" s="26">
        <v>0</v>
      </c>
      <c r="M439" s="26">
        <v>0</v>
      </c>
      <c r="N439" s="26">
        <v>2</v>
      </c>
      <c r="O439" s="26">
        <v>0.51600000000000001</v>
      </c>
      <c r="P439" s="26">
        <v>0</v>
      </c>
      <c r="Q439" s="26">
        <v>0</v>
      </c>
      <c r="R439" s="26">
        <v>0</v>
      </c>
      <c r="S439" s="26">
        <v>0</v>
      </c>
    </row>
    <row r="440" spans="2:19" ht="22.5" customHeight="1" x14ac:dyDescent="0.25">
      <c r="B440" s="1" t="s">
        <v>21</v>
      </c>
      <c r="C440" s="10" t="s">
        <v>867</v>
      </c>
      <c r="D440" s="10" t="s">
        <v>868</v>
      </c>
      <c r="E440" s="10" t="s">
        <v>869</v>
      </c>
      <c r="F440" s="10" t="s">
        <v>53</v>
      </c>
      <c r="G440" s="10">
        <v>8</v>
      </c>
      <c r="H440" s="10">
        <v>288</v>
      </c>
      <c r="I440" s="67">
        <f t="shared" si="24"/>
        <v>2.3039999999999998</v>
      </c>
      <c r="J440" s="23" t="s">
        <v>49</v>
      </c>
      <c r="K440" s="23">
        <v>2</v>
      </c>
      <c r="L440" s="26">
        <v>2</v>
      </c>
      <c r="M440" s="26">
        <v>0.57599999999999996</v>
      </c>
      <c r="N440" s="26">
        <v>6</v>
      </c>
      <c r="O440" s="26">
        <v>1.728</v>
      </c>
      <c r="P440" s="26">
        <v>0</v>
      </c>
      <c r="Q440" s="26">
        <v>0</v>
      </c>
      <c r="R440" s="26">
        <v>0</v>
      </c>
      <c r="S440" s="26">
        <v>0</v>
      </c>
    </row>
    <row r="441" spans="2:19" ht="24.75" customHeight="1" x14ac:dyDescent="0.25">
      <c r="B441" s="1" t="s">
        <v>21</v>
      </c>
      <c r="C441" s="10" t="s">
        <v>870</v>
      </c>
      <c r="D441" s="10" t="s">
        <v>830</v>
      </c>
      <c r="E441" s="10" t="s">
        <v>871</v>
      </c>
      <c r="F441" s="10" t="s">
        <v>53</v>
      </c>
      <c r="G441" s="10">
        <v>247</v>
      </c>
      <c r="H441" s="10">
        <v>390</v>
      </c>
      <c r="I441" s="26">
        <f t="shared" si="24"/>
        <v>96.33</v>
      </c>
      <c r="J441" s="23" t="s">
        <v>49</v>
      </c>
      <c r="K441" s="23">
        <v>2</v>
      </c>
      <c r="L441" s="26">
        <v>122</v>
      </c>
      <c r="M441" s="26">
        <v>47.58</v>
      </c>
      <c r="N441" s="26">
        <v>125</v>
      </c>
      <c r="O441" s="26">
        <v>48.75</v>
      </c>
      <c r="P441" s="26">
        <v>0</v>
      </c>
      <c r="Q441" s="26">
        <v>0</v>
      </c>
      <c r="R441" s="26">
        <v>0</v>
      </c>
      <c r="S441" s="26">
        <v>0</v>
      </c>
    </row>
    <row r="442" spans="2:19" ht="22.5" customHeight="1" x14ac:dyDescent="0.25">
      <c r="B442" s="1" t="s">
        <v>21</v>
      </c>
      <c r="C442" s="10" t="s">
        <v>872</v>
      </c>
      <c r="D442" s="10" t="s">
        <v>798</v>
      </c>
      <c r="E442" s="10" t="s">
        <v>873</v>
      </c>
      <c r="F442" s="10" t="s">
        <v>53</v>
      </c>
      <c r="G442" s="10">
        <v>76</v>
      </c>
      <c r="H442" s="10">
        <v>660</v>
      </c>
      <c r="I442" s="26">
        <f t="shared" si="24"/>
        <v>50.16</v>
      </c>
      <c r="J442" s="23" t="s">
        <v>49</v>
      </c>
      <c r="K442" s="23">
        <v>2</v>
      </c>
      <c r="L442" s="26">
        <v>0</v>
      </c>
      <c r="M442" s="26">
        <v>0</v>
      </c>
      <c r="N442" s="26">
        <v>76</v>
      </c>
      <c r="O442" s="26">
        <v>50.16</v>
      </c>
      <c r="P442" s="26">
        <v>0</v>
      </c>
      <c r="Q442" s="26">
        <v>0</v>
      </c>
      <c r="R442" s="26">
        <v>0</v>
      </c>
      <c r="S442" s="26">
        <v>0</v>
      </c>
    </row>
    <row r="443" spans="2:19" ht="36.75" customHeight="1" x14ac:dyDescent="0.25">
      <c r="B443" s="1" t="s">
        <v>21</v>
      </c>
      <c r="C443" s="10" t="s">
        <v>874</v>
      </c>
      <c r="D443" s="10" t="s">
        <v>875</v>
      </c>
      <c r="E443" s="10" t="s">
        <v>876</v>
      </c>
      <c r="F443" s="10" t="s">
        <v>53</v>
      </c>
      <c r="G443" s="10">
        <v>58</v>
      </c>
      <c r="H443" s="10">
        <v>300</v>
      </c>
      <c r="I443" s="26">
        <f t="shared" si="24"/>
        <v>17.399999999999999</v>
      </c>
      <c r="J443" s="23" t="s">
        <v>49</v>
      </c>
      <c r="K443" s="23">
        <v>2</v>
      </c>
      <c r="L443" s="26">
        <v>0</v>
      </c>
      <c r="M443" s="26">
        <v>0</v>
      </c>
      <c r="N443" s="26">
        <v>58</v>
      </c>
      <c r="O443" s="26">
        <v>17.399999999999999</v>
      </c>
      <c r="P443" s="26">
        <v>0</v>
      </c>
      <c r="Q443" s="26">
        <v>0</v>
      </c>
      <c r="R443" s="26">
        <v>0</v>
      </c>
      <c r="S443" s="26">
        <v>0</v>
      </c>
    </row>
    <row r="444" spans="2:19" ht="24.75" customHeight="1" x14ac:dyDescent="0.25">
      <c r="B444" s="1" t="s">
        <v>21</v>
      </c>
      <c r="C444" s="10" t="s">
        <v>877</v>
      </c>
      <c r="D444" s="10" t="s">
        <v>875</v>
      </c>
      <c r="E444" s="10" t="s">
        <v>878</v>
      </c>
      <c r="F444" s="10" t="s">
        <v>53</v>
      </c>
      <c r="G444" s="10">
        <v>10</v>
      </c>
      <c r="H444" s="10">
        <v>360</v>
      </c>
      <c r="I444" s="26">
        <f t="shared" si="24"/>
        <v>3.6</v>
      </c>
      <c r="J444" s="23" t="s">
        <v>49</v>
      </c>
      <c r="K444" s="23">
        <v>2</v>
      </c>
      <c r="L444" s="26">
        <v>0</v>
      </c>
      <c r="M444" s="26">
        <v>0</v>
      </c>
      <c r="N444" s="26">
        <v>10</v>
      </c>
      <c r="O444" s="26">
        <v>3.6</v>
      </c>
      <c r="P444" s="26">
        <v>0</v>
      </c>
      <c r="Q444" s="26">
        <v>0</v>
      </c>
      <c r="R444" s="26">
        <v>0</v>
      </c>
      <c r="S444" s="26">
        <v>0</v>
      </c>
    </row>
    <row r="445" spans="2:19" ht="22.5" customHeight="1" x14ac:dyDescent="0.25">
      <c r="B445" s="1" t="s">
        <v>21</v>
      </c>
      <c r="C445" s="10" t="s">
        <v>879</v>
      </c>
      <c r="D445" s="10" t="s">
        <v>880</v>
      </c>
      <c r="E445" s="10" t="s">
        <v>881</v>
      </c>
      <c r="F445" s="10" t="s">
        <v>53</v>
      </c>
      <c r="G445" s="10">
        <v>16</v>
      </c>
      <c r="H445" s="10">
        <v>264</v>
      </c>
      <c r="I445" s="67">
        <f t="shared" si="24"/>
        <v>4.2240000000000002</v>
      </c>
      <c r="J445" s="23" t="s">
        <v>49</v>
      </c>
      <c r="K445" s="23">
        <v>2</v>
      </c>
      <c r="L445" s="26">
        <v>0</v>
      </c>
      <c r="M445" s="26">
        <v>0</v>
      </c>
      <c r="N445" s="26">
        <v>16</v>
      </c>
      <c r="O445" s="26">
        <v>4.2240000000000002</v>
      </c>
      <c r="P445" s="26">
        <v>0</v>
      </c>
      <c r="Q445" s="26">
        <v>0</v>
      </c>
      <c r="R445" s="26">
        <v>0</v>
      </c>
      <c r="S445" s="26">
        <v>0</v>
      </c>
    </row>
    <row r="446" spans="2:19" ht="36.75" customHeight="1" x14ac:dyDescent="0.25">
      <c r="B446" s="1" t="s">
        <v>21</v>
      </c>
      <c r="C446" s="10" t="s">
        <v>882</v>
      </c>
      <c r="D446" s="10" t="s">
        <v>883</v>
      </c>
      <c r="E446" s="10" t="s">
        <v>884</v>
      </c>
      <c r="F446" s="10" t="s">
        <v>53</v>
      </c>
      <c r="G446" s="10">
        <v>14</v>
      </c>
      <c r="H446" s="10">
        <v>5090</v>
      </c>
      <c r="I446" s="26">
        <f t="shared" si="24"/>
        <v>71.260000000000005</v>
      </c>
      <c r="J446" s="23" t="s">
        <v>49</v>
      </c>
      <c r="K446" s="23">
        <v>2</v>
      </c>
      <c r="L446" s="26">
        <v>0</v>
      </c>
      <c r="M446" s="26">
        <v>0</v>
      </c>
      <c r="N446" s="26">
        <v>14</v>
      </c>
      <c r="O446" s="26">
        <v>71.260000000000005</v>
      </c>
      <c r="P446" s="26">
        <v>0</v>
      </c>
      <c r="Q446" s="26">
        <v>0</v>
      </c>
      <c r="R446" s="26">
        <v>0</v>
      </c>
      <c r="S446" s="26">
        <v>0</v>
      </c>
    </row>
    <row r="447" spans="2:19" ht="22.5" customHeight="1" x14ac:dyDescent="0.25">
      <c r="B447" s="1" t="s">
        <v>21</v>
      </c>
      <c r="C447" s="10" t="s">
        <v>885</v>
      </c>
      <c r="D447" s="10" t="s">
        <v>886</v>
      </c>
      <c r="E447" s="10" t="s">
        <v>887</v>
      </c>
      <c r="F447" s="10" t="s">
        <v>53</v>
      </c>
      <c r="G447" s="10">
        <v>25</v>
      </c>
      <c r="H447" s="10">
        <v>19872</v>
      </c>
      <c r="I447" s="26">
        <f t="shared" si="24"/>
        <v>496.8</v>
      </c>
      <c r="J447" s="23" t="s">
        <v>49</v>
      </c>
      <c r="K447" s="23">
        <v>2</v>
      </c>
      <c r="L447" s="26">
        <v>0</v>
      </c>
      <c r="M447" s="26">
        <v>0</v>
      </c>
      <c r="N447" s="26">
        <v>25</v>
      </c>
      <c r="O447" s="26">
        <v>496.8</v>
      </c>
      <c r="P447" s="26">
        <v>0</v>
      </c>
      <c r="Q447" s="26">
        <v>0</v>
      </c>
      <c r="R447" s="26">
        <v>0</v>
      </c>
      <c r="S447" s="26">
        <v>0</v>
      </c>
    </row>
    <row r="448" spans="2:19" ht="22.5" customHeight="1" x14ac:dyDescent="0.25">
      <c r="B448" s="1" t="s">
        <v>21</v>
      </c>
      <c r="C448" s="10" t="s">
        <v>888</v>
      </c>
      <c r="D448" s="10" t="s">
        <v>889</v>
      </c>
      <c r="E448" s="10" t="s">
        <v>890</v>
      </c>
      <c r="F448" s="10" t="s">
        <v>53</v>
      </c>
      <c r="G448" s="10">
        <v>7</v>
      </c>
      <c r="H448" s="10">
        <v>1830</v>
      </c>
      <c r="I448" s="26">
        <f t="shared" si="24"/>
        <v>12.81</v>
      </c>
      <c r="J448" s="23" t="s">
        <v>49</v>
      </c>
      <c r="K448" s="23">
        <v>2</v>
      </c>
      <c r="L448" s="26">
        <v>6</v>
      </c>
      <c r="M448" s="26">
        <v>10.98</v>
      </c>
      <c r="N448" s="26">
        <v>1</v>
      </c>
      <c r="O448" s="26">
        <v>1.83</v>
      </c>
      <c r="P448" s="26">
        <v>0</v>
      </c>
      <c r="Q448" s="26">
        <v>0</v>
      </c>
      <c r="R448" s="26">
        <v>0</v>
      </c>
      <c r="S448" s="26">
        <v>0</v>
      </c>
    </row>
    <row r="449" spans="2:19" ht="22.5" customHeight="1" x14ac:dyDescent="0.25">
      <c r="B449" s="1" t="s">
        <v>21</v>
      </c>
      <c r="C449" s="10" t="s">
        <v>891</v>
      </c>
      <c r="D449" s="10" t="s">
        <v>892</v>
      </c>
      <c r="E449" s="10" t="s">
        <v>893</v>
      </c>
      <c r="F449" s="10" t="s">
        <v>53</v>
      </c>
      <c r="G449" s="10">
        <v>18</v>
      </c>
      <c r="H449" s="10">
        <v>264</v>
      </c>
      <c r="I449" s="67">
        <f t="shared" si="24"/>
        <v>4.7519999999999998</v>
      </c>
      <c r="J449" s="23" t="s">
        <v>49</v>
      </c>
      <c r="K449" s="23">
        <v>2</v>
      </c>
      <c r="L449" s="26">
        <v>18</v>
      </c>
      <c r="M449" s="26">
        <v>4.7519999999999998</v>
      </c>
      <c r="N449" s="26">
        <v>0</v>
      </c>
      <c r="O449" s="26">
        <v>0</v>
      </c>
      <c r="P449" s="26">
        <v>0</v>
      </c>
      <c r="Q449" s="26">
        <v>0</v>
      </c>
      <c r="R449" s="26">
        <v>0</v>
      </c>
      <c r="S449" s="26">
        <v>0</v>
      </c>
    </row>
    <row r="450" spans="2:19" ht="36.75" customHeight="1" x14ac:dyDescent="0.25">
      <c r="B450" s="1" t="s">
        <v>21</v>
      </c>
      <c r="C450" s="10" t="s">
        <v>894</v>
      </c>
      <c r="D450" s="10" t="s">
        <v>644</v>
      </c>
      <c r="E450" s="10" t="s">
        <v>895</v>
      </c>
      <c r="F450" s="10" t="s">
        <v>53</v>
      </c>
      <c r="G450" s="10">
        <v>8</v>
      </c>
      <c r="H450" s="10">
        <v>264</v>
      </c>
      <c r="I450" s="26">
        <f t="shared" si="24"/>
        <v>2.1120000000000001</v>
      </c>
      <c r="J450" s="23" t="s">
        <v>49</v>
      </c>
      <c r="K450" s="23">
        <v>2</v>
      </c>
      <c r="L450" s="26">
        <v>0</v>
      </c>
      <c r="M450" s="26">
        <v>0</v>
      </c>
      <c r="N450" s="26">
        <v>8</v>
      </c>
      <c r="O450" s="26">
        <v>2.1120000000000001</v>
      </c>
      <c r="P450" s="26">
        <v>0</v>
      </c>
      <c r="Q450" s="26">
        <v>0</v>
      </c>
      <c r="R450" s="26">
        <v>0</v>
      </c>
      <c r="S450" s="26">
        <v>0</v>
      </c>
    </row>
    <row r="451" spans="2:19" ht="22.5" customHeight="1" x14ac:dyDescent="0.25">
      <c r="B451" s="1" t="s">
        <v>21</v>
      </c>
      <c r="C451" s="10" t="s">
        <v>896</v>
      </c>
      <c r="D451" s="10" t="s">
        <v>641</v>
      </c>
      <c r="E451" s="10" t="s">
        <v>897</v>
      </c>
      <c r="F451" s="10" t="s">
        <v>53</v>
      </c>
      <c r="G451" s="10">
        <v>12</v>
      </c>
      <c r="H451" s="10">
        <v>1950</v>
      </c>
      <c r="I451" s="26">
        <f t="shared" si="24"/>
        <v>23.4</v>
      </c>
      <c r="J451" s="23" t="s">
        <v>49</v>
      </c>
      <c r="K451" s="23">
        <v>2</v>
      </c>
      <c r="L451" s="26">
        <v>0</v>
      </c>
      <c r="M451" s="26">
        <v>0</v>
      </c>
      <c r="N451" s="26">
        <v>12</v>
      </c>
      <c r="O451" s="26">
        <v>23.4</v>
      </c>
      <c r="P451" s="26">
        <v>0</v>
      </c>
      <c r="Q451" s="26">
        <v>0</v>
      </c>
      <c r="R451" s="26">
        <v>0</v>
      </c>
      <c r="S451" s="26">
        <v>0</v>
      </c>
    </row>
    <row r="452" spans="2:19" ht="22.5" customHeight="1" x14ac:dyDescent="0.25">
      <c r="B452" s="1" t="s">
        <v>21</v>
      </c>
      <c r="C452" s="10" t="s">
        <v>898</v>
      </c>
      <c r="D452" s="10" t="s">
        <v>641</v>
      </c>
      <c r="E452" s="10" t="s">
        <v>899</v>
      </c>
      <c r="F452" s="10" t="s">
        <v>53</v>
      </c>
      <c r="G452" s="10">
        <v>15</v>
      </c>
      <c r="H452" s="10">
        <v>876</v>
      </c>
      <c r="I452" s="26">
        <f t="shared" si="24"/>
        <v>13.14</v>
      </c>
      <c r="J452" s="23" t="s">
        <v>49</v>
      </c>
      <c r="K452" s="23">
        <v>2</v>
      </c>
      <c r="L452" s="26">
        <v>0</v>
      </c>
      <c r="M452" s="26">
        <v>0</v>
      </c>
      <c r="N452" s="26">
        <v>15</v>
      </c>
      <c r="O452" s="26">
        <v>13.14</v>
      </c>
      <c r="P452" s="26">
        <v>0</v>
      </c>
      <c r="Q452" s="26">
        <v>0</v>
      </c>
      <c r="R452" s="26">
        <v>0</v>
      </c>
      <c r="S452" s="26">
        <v>0</v>
      </c>
    </row>
    <row r="453" spans="2:19" ht="36.75" customHeight="1" x14ac:dyDescent="0.25">
      <c r="B453" s="1" t="s">
        <v>21</v>
      </c>
      <c r="C453" s="10" t="s">
        <v>900</v>
      </c>
      <c r="D453" s="10" t="s">
        <v>641</v>
      </c>
      <c r="E453" s="10" t="s">
        <v>901</v>
      </c>
      <c r="F453" s="10" t="s">
        <v>53</v>
      </c>
      <c r="G453" s="10">
        <v>9</v>
      </c>
      <c r="H453" s="10">
        <v>1080</v>
      </c>
      <c r="I453" s="26">
        <f t="shared" si="24"/>
        <v>9.7200000000000006</v>
      </c>
      <c r="J453" s="23" t="s">
        <v>49</v>
      </c>
      <c r="K453" s="23">
        <v>2</v>
      </c>
      <c r="L453" s="26">
        <v>0</v>
      </c>
      <c r="M453" s="26">
        <v>0</v>
      </c>
      <c r="N453" s="26">
        <v>9</v>
      </c>
      <c r="O453" s="26">
        <v>9.7200000000000006</v>
      </c>
      <c r="P453" s="26">
        <v>0</v>
      </c>
      <c r="Q453" s="26">
        <v>0</v>
      </c>
      <c r="R453" s="26">
        <v>0</v>
      </c>
      <c r="S453" s="26">
        <v>0</v>
      </c>
    </row>
    <row r="454" spans="2:19" ht="22.5" customHeight="1" x14ac:dyDescent="0.25">
      <c r="B454" s="1" t="s">
        <v>21</v>
      </c>
      <c r="C454" s="10" t="s">
        <v>902</v>
      </c>
      <c r="D454" s="10" t="s">
        <v>641</v>
      </c>
      <c r="E454" s="10" t="s">
        <v>903</v>
      </c>
      <c r="F454" s="10" t="s">
        <v>53</v>
      </c>
      <c r="G454" s="10">
        <v>1</v>
      </c>
      <c r="H454" s="10">
        <v>21600</v>
      </c>
      <c r="I454" s="26">
        <f t="shared" si="24"/>
        <v>21.6</v>
      </c>
      <c r="J454" s="23" t="s">
        <v>49</v>
      </c>
      <c r="K454" s="23">
        <v>2</v>
      </c>
      <c r="L454" s="26">
        <v>0</v>
      </c>
      <c r="M454" s="26">
        <v>0</v>
      </c>
      <c r="N454" s="26">
        <v>1</v>
      </c>
      <c r="O454" s="26">
        <v>21.6</v>
      </c>
      <c r="P454" s="26">
        <v>0</v>
      </c>
      <c r="Q454" s="26">
        <v>0</v>
      </c>
      <c r="R454" s="26">
        <v>0</v>
      </c>
      <c r="S454" s="26">
        <v>0</v>
      </c>
    </row>
    <row r="455" spans="2:19" ht="36.75" customHeight="1" x14ac:dyDescent="0.25">
      <c r="B455" s="1" t="s">
        <v>21</v>
      </c>
      <c r="C455" s="10" t="s">
        <v>904</v>
      </c>
      <c r="D455" s="10" t="s">
        <v>641</v>
      </c>
      <c r="E455" s="10" t="s">
        <v>905</v>
      </c>
      <c r="F455" s="10" t="s">
        <v>53</v>
      </c>
      <c r="G455" s="10">
        <v>3</v>
      </c>
      <c r="H455" s="10">
        <v>5980</v>
      </c>
      <c r="I455" s="26">
        <f t="shared" si="24"/>
        <v>17.940000000000001</v>
      </c>
      <c r="J455" s="23" t="s">
        <v>49</v>
      </c>
      <c r="K455" s="23">
        <v>2</v>
      </c>
      <c r="L455" s="26">
        <v>0</v>
      </c>
      <c r="M455" s="26">
        <v>0</v>
      </c>
      <c r="N455" s="26">
        <v>3</v>
      </c>
      <c r="O455" s="26">
        <v>17.940000000000001</v>
      </c>
      <c r="P455" s="26">
        <v>0</v>
      </c>
      <c r="Q455" s="26">
        <v>0</v>
      </c>
      <c r="R455" s="26">
        <v>0</v>
      </c>
      <c r="S455" s="26">
        <v>0</v>
      </c>
    </row>
    <row r="456" spans="2:19" ht="36.75" customHeight="1" x14ac:dyDescent="0.25">
      <c r="B456" s="1" t="s">
        <v>21</v>
      </c>
      <c r="C456" s="10" t="s">
        <v>906</v>
      </c>
      <c r="D456" s="10" t="s">
        <v>641</v>
      </c>
      <c r="E456" s="10" t="s">
        <v>907</v>
      </c>
      <c r="F456" s="10" t="s">
        <v>53</v>
      </c>
      <c r="G456" s="10">
        <v>11</v>
      </c>
      <c r="H456" s="10">
        <v>5285</v>
      </c>
      <c r="I456" s="67">
        <f t="shared" si="24"/>
        <v>58.134999999999998</v>
      </c>
      <c r="J456" s="23" t="s">
        <v>49</v>
      </c>
      <c r="K456" s="23">
        <v>2</v>
      </c>
      <c r="L456" s="26">
        <v>0</v>
      </c>
      <c r="M456" s="26">
        <v>0</v>
      </c>
      <c r="N456" s="26">
        <v>11</v>
      </c>
      <c r="O456" s="26">
        <v>58.134999999999998</v>
      </c>
      <c r="P456" s="26">
        <v>0</v>
      </c>
      <c r="Q456" s="26">
        <v>0</v>
      </c>
      <c r="R456" s="26">
        <v>0</v>
      </c>
      <c r="S456" s="26">
        <v>0</v>
      </c>
    </row>
    <row r="457" spans="2:19" ht="24.75" customHeight="1" x14ac:dyDescent="0.25">
      <c r="B457" s="1" t="s">
        <v>21</v>
      </c>
      <c r="C457" s="10" t="s">
        <v>908</v>
      </c>
      <c r="D457" s="10" t="s">
        <v>641</v>
      </c>
      <c r="E457" s="10" t="s">
        <v>909</v>
      </c>
      <c r="F457" s="10" t="s">
        <v>53</v>
      </c>
      <c r="G457" s="10">
        <v>7</v>
      </c>
      <c r="H457" s="10">
        <v>2520</v>
      </c>
      <c r="I457" s="26">
        <f t="shared" si="24"/>
        <v>17.64</v>
      </c>
      <c r="J457" s="23" t="s">
        <v>49</v>
      </c>
      <c r="K457" s="23">
        <v>2</v>
      </c>
      <c r="L457" s="26">
        <v>0</v>
      </c>
      <c r="M457" s="26">
        <v>0</v>
      </c>
      <c r="N457" s="26">
        <v>7</v>
      </c>
      <c r="O457" s="26">
        <v>17.64</v>
      </c>
      <c r="P457" s="26">
        <v>0</v>
      </c>
      <c r="Q457" s="26">
        <v>0</v>
      </c>
      <c r="R457" s="26">
        <v>0</v>
      </c>
      <c r="S457" s="26">
        <v>0</v>
      </c>
    </row>
    <row r="458" spans="2:19" ht="36.75" customHeight="1" x14ac:dyDescent="0.25">
      <c r="B458" s="1" t="s">
        <v>21</v>
      </c>
      <c r="C458" s="10" t="s">
        <v>910</v>
      </c>
      <c r="D458" s="10" t="s">
        <v>641</v>
      </c>
      <c r="E458" s="10" t="s">
        <v>911</v>
      </c>
      <c r="F458" s="10" t="s">
        <v>53</v>
      </c>
      <c r="G458" s="10">
        <v>7</v>
      </c>
      <c r="H458" s="10">
        <v>216</v>
      </c>
      <c r="I458" s="67">
        <f t="shared" si="24"/>
        <v>1.512</v>
      </c>
      <c r="J458" s="23" t="s">
        <v>49</v>
      </c>
      <c r="K458" s="23">
        <v>2</v>
      </c>
      <c r="L458" s="26">
        <v>0</v>
      </c>
      <c r="M458" s="26">
        <v>0</v>
      </c>
      <c r="N458" s="26">
        <v>7</v>
      </c>
      <c r="O458" s="26">
        <v>1.512</v>
      </c>
      <c r="P458" s="26">
        <v>0</v>
      </c>
      <c r="Q458" s="26">
        <v>0</v>
      </c>
      <c r="R458" s="26">
        <v>0</v>
      </c>
      <c r="S458" s="26">
        <v>0</v>
      </c>
    </row>
    <row r="459" spans="2:19" ht="36.75" customHeight="1" x14ac:dyDescent="0.25">
      <c r="B459" s="1" t="s">
        <v>21</v>
      </c>
      <c r="C459" s="10" t="s">
        <v>912</v>
      </c>
      <c r="D459" s="10" t="s">
        <v>641</v>
      </c>
      <c r="E459" s="10" t="s">
        <v>913</v>
      </c>
      <c r="F459" s="10" t="s">
        <v>53</v>
      </c>
      <c r="G459" s="10">
        <v>6</v>
      </c>
      <c r="H459" s="10">
        <v>14500</v>
      </c>
      <c r="I459" s="26">
        <f t="shared" si="24"/>
        <v>87</v>
      </c>
      <c r="J459" s="23" t="s">
        <v>49</v>
      </c>
      <c r="K459" s="23">
        <v>2</v>
      </c>
      <c r="L459" s="26">
        <v>0</v>
      </c>
      <c r="M459" s="26">
        <v>0</v>
      </c>
      <c r="N459" s="26">
        <v>6</v>
      </c>
      <c r="O459" s="26">
        <v>87</v>
      </c>
      <c r="P459" s="26">
        <v>0</v>
      </c>
      <c r="Q459" s="26">
        <v>0</v>
      </c>
      <c r="R459" s="26">
        <v>0</v>
      </c>
      <c r="S459" s="26">
        <v>0</v>
      </c>
    </row>
    <row r="460" spans="2:19" ht="22.5" customHeight="1" x14ac:dyDescent="0.25">
      <c r="B460" s="1" t="s">
        <v>21</v>
      </c>
      <c r="C460" s="10" t="s">
        <v>914</v>
      </c>
      <c r="D460" s="10" t="s">
        <v>644</v>
      </c>
      <c r="E460" s="10" t="s">
        <v>915</v>
      </c>
      <c r="F460" s="10" t="s">
        <v>53</v>
      </c>
      <c r="G460" s="10">
        <v>8</v>
      </c>
      <c r="H460" s="10">
        <v>174</v>
      </c>
      <c r="I460" s="67">
        <f t="shared" si="24"/>
        <v>1.3919999999999999</v>
      </c>
      <c r="J460" s="23" t="s">
        <v>49</v>
      </c>
      <c r="K460" s="23">
        <v>2</v>
      </c>
      <c r="L460" s="26">
        <v>0</v>
      </c>
      <c r="M460" s="26">
        <v>0</v>
      </c>
      <c r="N460" s="26">
        <v>8</v>
      </c>
      <c r="O460" s="26">
        <v>1.3919999999999999</v>
      </c>
      <c r="P460" s="26">
        <v>0</v>
      </c>
      <c r="Q460" s="26">
        <v>0</v>
      </c>
      <c r="R460" s="26">
        <v>0</v>
      </c>
      <c r="S460" s="26">
        <v>0</v>
      </c>
    </row>
    <row r="461" spans="2:19" ht="36.75" customHeight="1" x14ac:dyDescent="0.25">
      <c r="B461" s="1" t="s">
        <v>21</v>
      </c>
      <c r="C461" s="10" t="s">
        <v>916</v>
      </c>
      <c r="D461" s="10" t="s">
        <v>641</v>
      </c>
      <c r="E461" s="10" t="s">
        <v>917</v>
      </c>
      <c r="F461" s="10" t="s">
        <v>53</v>
      </c>
      <c r="G461" s="10">
        <v>22</v>
      </c>
      <c r="H461" s="10">
        <v>312</v>
      </c>
      <c r="I461" s="67">
        <f t="shared" si="24"/>
        <v>6.8639999999999999</v>
      </c>
      <c r="J461" s="23" t="s">
        <v>49</v>
      </c>
      <c r="K461" s="23">
        <v>2</v>
      </c>
      <c r="L461" s="26">
        <v>0</v>
      </c>
      <c r="M461" s="26">
        <v>0</v>
      </c>
      <c r="N461" s="26">
        <v>22</v>
      </c>
      <c r="O461" s="26">
        <v>6.8639999999999999</v>
      </c>
      <c r="P461" s="26">
        <v>0</v>
      </c>
      <c r="Q461" s="26">
        <v>0</v>
      </c>
      <c r="R461" s="26">
        <v>0</v>
      </c>
      <c r="S461" s="26">
        <v>0</v>
      </c>
    </row>
    <row r="462" spans="2:19" ht="36.75" customHeight="1" x14ac:dyDescent="0.25">
      <c r="B462" s="1" t="s">
        <v>21</v>
      </c>
      <c r="C462" s="10" t="s">
        <v>918</v>
      </c>
      <c r="D462" s="10" t="s">
        <v>641</v>
      </c>
      <c r="E462" s="10" t="s">
        <v>919</v>
      </c>
      <c r="F462" s="10" t="s">
        <v>53</v>
      </c>
      <c r="G462" s="10">
        <v>9</v>
      </c>
      <c r="H462" s="10">
        <v>372</v>
      </c>
      <c r="I462" s="67">
        <f t="shared" si="24"/>
        <v>3.3479999999999999</v>
      </c>
      <c r="J462" s="23" t="s">
        <v>49</v>
      </c>
      <c r="K462" s="23">
        <v>2</v>
      </c>
      <c r="L462" s="26">
        <v>0</v>
      </c>
      <c r="M462" s="26">
        <v>0</v>
      </c>
      <c r="N462" s="26">
        <v>9</v>
      </c>
      <c r="O462" s="26">
        <v>3.3479999999999999</v>
      </c>
      <c r="P462" s="26">
        <v>0</v>
      </c>
      <c r="Q462" s="26">
        <v>0</v>
      </c>
      <c r="R462" s="26">
        <v>0</v>
      </c>
      <c r="S462" s="26">
        <v>0</v>
      </c>
    </row>
    <row r="463" spans="2:19" ht="36.75" customHeight="1" x14ac:dyDescent="0.25">
      <c r="B463" s="1" t="s">
        <v>21</v>
      </c>
      <c r="C463" s="10" t="s">
        <v>920</v>
      </c>
      <c r="D463" s="10" t="s">
        <v>641</v>
      </c>
      <c r="E463" s="10" t="s">
        <v>921</v>
      </c>
      <c r="F463" s="10" t="s">
        <v>53</v>
      </c>
      <c r="G463" s="10">
        <v>9</v>
      </c>
      <c r="H463" s="10">
        <v>480</v>
      </c>
      <c r="I463" s="26">
        <f t="shared" si="24"/>
        <v>4.32</v>
      </c>
      <c r="J463" s="23" t="s">
        <v>49</v>
      </c>
      <c r="K463" s="23">
        <v>2</v>
      </c>
      <c r="L463" s="26">
        <v>0</v>
      </c>
      <c r="M463" s="26">
        <v>0</v>
      </c>
      <c r="N463" s="26">
        <v>9</v>
      </c>
      <c r="O463" s="26">
        <v>4.32</v>
      </c>
      <c r="P463" s="26">
        <v>0</v>
      </c>
      <c r="Q463" s="26">
        <v>0</v>
      </c>
      <c r="R463" s="26">
        <v>0</v>
      </c>
      <c r="S463" s="26">
        <v>0</v>
      </c>
    </row>
    <row r="464" spans="2:19" ht="36.75" customHeight="1" x14ac:dyDescent="0.25">
      <c r="B464" s="1" t="s">
        <v>21</v>
      </c>
      <c r="C464" s="10" t="s">
        <v>922</v>
      </c>
      <c r="D464" s="10" t="s">
        <v>644</v>
      </c>
      <c r="E464" s="10" t="s">
        <v>923</v>
      </c>
      <c r="F464" s="10" t="s">
        <v>53</v>
      </c>
      <c r="G464" s="10">
        <v>9</v>
      </c>
      <c r="H464" s="10">
        <v>660</v>
      </c>
      <c r="I464" s="26">
        <f t="shared" si="24"/>
        <v>5.94</v>
      </c>
      <c r="J464" s="23" t="s">
        <v>49</v>
      </c>
      <c r="K464" s="23">
        <v>2</v>
      </c>
      <c r="L464" s="26">
        <v>0</v>
      </c>
      <c r="M464" s="26">
        <v>0</v>
      </c>
      <c r="N464" s="26">
        <v>9</v>
      </c>
      <c r="O464" s="26">
        <v>5.94</v>
      </c>
      <c r="P464" s="26">
        <v>0</v>
      </c>
      <c r="Q464" s="26">
        <v>0</v>
      </c>
      <c r="R464" s="26">
        <v>0</v>
      </c>
      <c r="S464" s="26">
        <v>0</v>
      </c>
    </row>
    <row r="465" spans="2:19" ht="22.5" customHeight="1" x14ac:dyDescent="0.25">
      <c r="B465" s="1" t="s">
        <v>21</v>
      </c>
      <c r="C465" s="10" t="s">
        <v>924</v>
      </c>
      <c r="D465" s="10" t="s">
        <v>641</v>
      </c>
      <c r="E465" s="10" t="s">
        <v>925</v>
      </c>
      <c r="F465" s="10" t="s">
        <v>53</v>
      </c>
      <c r="G465" s="10">
        <v>6</v>
      </c>
      <c r="H465" s="10">
        <v>840</v>
      </c>
      <c r="I465" s="26">
        <f t="shared" si="24"/>
        <v>5.04</v>
      </c>
      <c r="J465" s="23" t="s">
        <v>49</v>
      </c>
      <c r="K465" s="23">
        <v>2</v>
      </c>
      <c r="L465" s="26">
        <v>0</v>
      </c>
      <c r="M465" s="26">
        <v>0</v>
      </c>
      <c r="N465" s="26">
        <v>6</v>
      </c>
      <c r="O465" s="26">
        <v>5.04</v>
      </c>
      <c r="P465" s="26">
        <v>0</v>
      </c>
      <c r="Q465" s="26">
        <v>0</v>
      </c>
      <c r="R465" s="26">
        <v>0</v>
      </c>
      <c r="S465" s="26">
        <v>0</v>
      </c>
    </row>
    <row r="466" spans="2:19" ht="22.5" customHeight="1" x14ac:dyDescent="0.25">
      <c r="B466" s="1" t="s">
        <v>21</v>
      </c>
      <c r="C466" s="10" t="s">
        <v>926</v>
      </c>
      <c r="D466" s="10" t="s">
        <v>644</v>
      </c>
      <c r="E466" s="10" t="s">
        <v>927</v>
      </c>
      <c r="F466" s="10" t="s">
        <v>53</v>
      </c>
      <c r="G466" s="10">
        <v>9</v>
      </c>
      <c r="H466" s="10">
        <v>876</v>
      </c>
      <c r="I466" s="67">
        <f t="shared" si="24"/>
        <v>7.8840000000000003</v>
      </c>
      <c r="J466" s="23" t="s">
        <v>49</v>
      </c>
      <c r="K466" s="23">
        <v>2</v>
      </c>
      <c r="L466" s="26">
        <v>0</v>
      </c>
      <c r="M466" s="26">
        <v>0</v>
      </c>
      <c r="N466" s="26">
        <v>9</v>
      </c>
      <c r="O466" s="26">
        <v>7.8840000000000003</v>
      </c>
      <c r="P466" s="26">
        <v>0</v>
      </c>
      <c r="Q466" s="26">
        <v>0</v>
      </c>
      <c r="R466" s="26">
        <v>0</v>
      </c>
      <c r="S466" s="26">
        <v>0</v>
      </c>
    </row>
    <row r="467" spans="2:19" ht="24.75" customHeight="1" x14ac:dyDescent="0.25">
      <c r="B467" s="1" t="s">
        <v>21</v>
      </c>
      <c r="C467" s="10" t="s">
        <v>928</v>
      </c>
      <c r="D467" s="10" t="s">
        <v>641</v>
      </c>
      <c r="E467" s="10" t="s">
        <v>929</v>
      </c>
      <c r="F467" s="10" t="s">
        <v>53</v>
      </c>
      <c r="G467" s="10">
        <v>3</v>
      </c>
      <c r="H467" s="10">
        <v>19200</v>
      </c>
      <c r="I467" s="26">
        <f t="shared" si="24"/>
        <v>57.6</v>
      </c>
      <c r="J467" s="23" t="s">
        <v>49</v>
      </c>
      <c r="K467" s="23">
        <v>2</v>
      </c>
      <c r="L467" s="26">
        <v>0</v>
      </c>
      <c r="M467" s="26">
        <v>0</v>
      </c>
      <c r="N467" s="26">
        <v>3</v>
      </c>
      <c r="O467" s="26">
        <v>57.6</v>
      </c>
      <c r="P467" s="26">
        <v>0</v>
      </c>
      <c r="Q467" s="26">
        <v>0</v>
      </c>
      <c r="R467" s="26">
        <v>0</v>
      </c>
      <c r="S467" s="26">
        <v>0</v>
      </c>
    </row>
    <row r="468" spans="2:19" ht="22.5" customHeight="1" x14ac:dyDescent="0.25">
      <c r="B468" s="1" t="s">
        <v>21</v>
      </c>
      <c r="C468" s="10" t="s">
        <v>930</v>
      </c>
      <c r="D468" s="10" t="s">
        <v>644</v>
      </c>
      <c r="E468" s="10" t="s">
        <v>931</v>
      </c>
      <c r="F468" s="10" t="s">
        <v>53</v>
      </c>
      <c r="G468" s="10">
        <v>1</v>
      </c>
      <c r="H468" s="10">
        <v>11750</v>
      </c>
      <c r="I468" s="26">
        <f t="shared" si="24"/>
        <v>11.75</v>
      </c>
      <c r="J468" s="23" t="s">
        <v>49</v>
      </c>
      <c r="K468" s="23">
        <v>2</v>
      </c>
      <c r="L468" s="26">
        <v>0</v>
      </c>
      <c r="M468" s="26">
        <v>0</v>
      </c>
      <c r="N468" s="26">
        <v>1</v>
      </c>
      <c r="O468" s="26">
        <v>11.75</v>
      </c>
      <c r="P468" s="26">
        <v>0</v>
      </c>
      <c r="Q468" s="26">
        <v>0</v>
      </c>
      <c r="R468" s="26">
        <v>0</v>
      </c>
      <c r="S468" s="26">
        <v>0</v>
      </c>
    </row>
    <row r="469" spans="2:19" ht="24.75" customHeight="1" x14ac:dyDescent="0.25">
      <c r="B469" s="1" t="s">
        <v>21</v>
      </c>
      <c r="C469" s="10" t="s">
        <v>932</v>
      </c>
      <c r="D469" s="10" t="s">
        <v>641</v>
      </c>
      <c r="E469" s="10" t="s">
        <v>933</v>
      </c>
      <c r="F469" s="10" t="s">
        <v>53</v>
      </c>
      <c r="G469" s="10">
        <v>3</v>
      </c>
      <c r="H469" s="10">
        <v>9000</v>
      </c>
      <c r="I469" s="26">
        <f t="shared" si="24"/>
        <v>27</v>
      </c>
      <c r="J469" s="23" t="s">
        <v>49</v>
      </c>
      <c r="K469" s="23">
        <v>2</v>
      </c>
      <c r="L469" s="26">
        <v>0</v>
      </c>
      <c r="M469" s="26">
        <v>0</v>
      </c>
      <c r="N469" s="26">
        <v>3</v>
      </c>
      <c r="O469" s="26">
        <v>27</v>
      </c>
      <c r="P469" s="26">
        <v>0</v>
      </c>
      <c r="Q469" s="26">
        <v>0</v>
      </c>
      <c r="R469" s="26">
        <v>0</v>
      </c>
      <c r="S469" s="26">
        <v>0</v>
      </c>
    </row>
    <row r="470" spans="2:19" ht="22.5" customHeight="1" x14ac:dyDescent="0.25">
      <c r="B470" s="1" t="s">
        <v>21</v>
      </c>
      <c r="C470" s="10" t="s">
        <v>934</v>
      </c>
      <c r="D470" s="10" t="s">
        <v>644</v>
      </c>
      <c r="E470" s="10" t="s">
        <v>935</v>
      </c>
      <c r="F470" s="10" t="s">
        <v>53</v>
      </c>
      <c r="G470" s="10">
        <v>3</v>
      </c>
      <c r="H470" s="10">
        <v>4320</v>
      </c>
      <c r="I470" s="26">
        <f t="shared" si="24"/>
        <v>12.96</v>
      </c>
      <c r="J470" s="23" t="s">
        <v>49</v>
      </c>
      <c r="K470" s="23">
        <v>2</v>
      </c>
      <c r="L470" s="26">
        <v>0</v>
      </c>
      <c r="M470" s="26">
        <v>0</v>
      </c>
      <c r="N470" s="26">
        <v>3</v>
      </c>
      <c r="O470" s="26">
        <v>12.96</v>
      </c>
      <c r="P470" s="26">
        <v>0</v>
      </c>
      <c r="Q470" s="26">
        <v>0</v>
      </c>
      <c r="R470" s="26">
        <v>0</v>
      </c>
      <c r="S470" s="26">
        <v>0</v>
      </c>
    </row>
    <row r="471" spans="2:19" ht="22.5" customHeight="1" x14ac:dyDescent="0.25">
      <c r="B471" s="1" t="s">
        <v>21</v>
      </c>
      <c r="C471" s="10" t="s">
        <v>936</v>
      </c>
      <c r="D471" s="10" t="s">
        <v>641</v>
      </c>
      <c r="E471" s="10" t="s">
        <v>937</v>
      </c>
      <c r="F471" s="10" t="s">
        <v>53</v>
      </c>
      <c r="G471" s="10">
        <v>3</v>
      </c>
      <c r="H471" s="10">
        <v>3540</v>
      </c>
      <c r="I471" s="26">
        <f t="shared" ref="I471:I493" si="25">G471*H471/1000</f>
        <v>10.62</v>
      </c>
      <c r="J471" s="23" t="s">
        <v>49</v>
      </c>
      <c r="K471" s="23">
        <v>2</v>
      </c>
      <c r="L471" s="26">
        <v>0</v>
      </c>
      <c r="M471" s="26">
        <v>0</v>
      </c>
      <c r="N471" s="26">
        <v>3</v>
      </c>
      <c r="O471" s="26">
        <v>10.62</v>
      </c>
      <c r="P471" s="26">
        <v>0</v>
      </c>
      <c r="Q471" s="26">
        <v>0</v>
      </c>
      <c r="R471" s="26">
        <v>0</v>
      </c>
      <c r="S471" s="26">
        <v>0</v>
      </c>
    </row>
    <row r="472" spans="2:19" ht="22.5" customHeight="1" x14ac:dyDescent="0.25">
      <c r="B472" s="1" t="s">
        <v>21</v>
      </c>
      <c r="C472" s="10" t="s">
        <v>938</v>
      </c>
      <c r="D472" s="10" t="s">
        <v>644</v>
      </c>
      <c r="E472" s="10" t="s">
        <v>939</v>
      </c>
      <c r="F472" s="10" t="s">
        <v>53</v>
      </c>
      <c r="G472" s="10">
        <v>3</v>
      </c>
      <c r="H472" s="10">
        <v>2880</v>
      </c>
      <c r="I472" s="26">
        <f t="shared" si="25"/>
        <v>8.64</v>
      </c>
      <c r="J472" s="23" t="s">
        <v>49</v>
      </c>
      <c r="K472" s="23">
        <v>2</v>
      </c>
      <c r="L472" s="26">
        <v>0</v>
      </c>
      <c r="M472" s="26">
        <v>0</v>
      </c>
      <c r="N472" s="26">
        <v>3</v>
      </c>
      <c r="O472" s="26">
        <v>8.64</v>
      </c>
      <c r="P472" s="26">
        <v>0</v>
      </c>
      <c r="Q472" s="26">
        <v>0</v>
      </c>
      <c r="R472" s="26">
        <v>0</v>
      </c>
      <c r="S472" s="26">
        <v>0</v>
      </c>
    </row>
    <row r="473" spans="2:19" ht="36.75" customHeight="1" x14ac:dyDescent="0.25">
      <c r="B473" s="1" t="s">
        <v>21</v>
      </c>
      <c r="C473" s="10" t="s">
        <v>940</v>
      </c>
      <c r="D473" s="10" t="s">
        <v>641</v>
      </c>
      <c r="E473" s="10" t="s">
        <v>941</v>
      </c>
      <c r="F473" s="10" t="s">
        <v>53</v>
      </c>
      <c r="G473" s="10">
        <v>11</v>
      </c>
      <c r="H473" s="10">
        <v>3840</v>
      </c>
      <c r="I473" s="26">
        <f t="shared" si="25"/>
        <v>42.24</v>
      </c>
      <c r="J473" s="23" t="s">
        <v>49</v>
      </c>
      <c r="K473" s="23">
        <v>2</v>
      </c>
      <c r="L473" s="26">
        <v>0</v>
      </c>
      <c r="M473" s="26">
        <v>0</v>
      </c>
      <c r="N473" s="26">
        <v>11</v>
      </c>
      <c r="O473" s="26">
        <v>42.24</v>
      </c>
      <c r="P473" s="26">
        <v>0</v>
      </c>
      <c r="Q473" s="26">
        <v>0</v>
      </c>
      <c r="R473" s="26">
        <v>0</v>
      </c>
      <c r="S473" s="26">
        <v>0</v>
      </c>
    </row>
    <row r="474" spans="2:19" ht="22.5" customHeight="1" x14ac:dyDescent="0.25">
      <c r="B474" s="1" t="s">
        <v>21</v>
      </c>
      <c r="C474" s="10" t="s">
        <v>942</v>
      </c>
      <c r="D474" s="10" t="s">
        <v>644</v>
      </c>
      <c r="E474" s="10" t="s">
        <v>943</v>
      </c>
      <c r="F474" s="10" t="s">
        <v>53</v>
      </c>
      <c r="G474" s="10">
        <v>8</v>
      </c>
      <c r="H474" s="10">
        <v>890</v>
      </c>
      <c r="I474" s="26">
        <f t="shared" si="25"/>
        <v>7.12</v>
      </c>
      <c r="J474" s="23" t="s">
        <v>49</v>
      </c>
      <c r="K474" s="23">
        <v>2</v>
      </c>
      <c r="L474" s="26">
        <v>0</v>
      </c>
      <c r="M474" s="26">
        <v>0</v>
      </c>
      <c r="N474" s="26">
        <v>8</v>
      </c>
      <c r="O474" s="26">
        <v>7.12</v>
      </c>
      <c r="P474" s="26">
        <v>0</v>
      </c>
      <c r="Q474" s="26">
        <v>0</v>
      </c>
      <c r="R474" s="26">
        <v>0</v>
      </c>
      <c r="S474" s="26">
        <v>0</v>
      </c>
    </row>
    <row r="475" spans="2:19" ht="22.5" customHeight="1" x14ac:dyDescent="0.25">
      <c r="B475" s="1" t="s">
        <v>21</v>
      </c>
      <c r="C475" s="10" t="s">
        <v>944</v>
      </c>
      <c r="D475" s="10" t="s">
        <v>641</v>
      </c>
      <c r="E475" s="10" t="s">
        <v>945</v>
      </c>
      <c r="F475" s="10" t="s">
        <v>53</v>
      </c>
      <c r="G475" s="10">
        <v>14</v>
      </c>
      <c r="H475" s="10">
        <v>420</v>
      </c>
      <c r="I475" s="26">
        <f t="shared" si="25"/>
        <v>5.88</v>
      </c>
      <c r="J475" s="23" t="s">
        <v>49</v>
      </c>
      <c r="K475" s="23">
        <v>2</v>
      </c>
      <c r="L475" s="26">
        <v>0</v>
      </c>
      <c r="M475" s="26">
        <v>0</v>
      </c>
      <c r="N475" s="26">
        <v>14</v>
      </c>
      <c r="O475" s="26">
        <v>5.88</v>
      </c>
      <c r="P475" s="26">
        <v>0</v>
      </c>
      <c r="Q475" s="26">
        <v>0</v>
      </c>
      <c r="R475" s="26">
        <v>0</v>
      </c>
      <c r="S475" s="26">
        <v>0</v>
      </c>
    </row>
    <row r="476" spans="2:19" ht="22.5" customHeight="1" x14ac:dyDescent="0.25">
      <c r="B476" s="1" t="s">
        <v>21</v>
      </c>
      <c r="C476" s="10" t="s">
        <v>946</v>
      </c>
      <c r="D476" s="10" t="s">
        <v>641</v>
      </c>
      <c r="E476" s="10" t="s">
        <v>947</v>
      </c>
      <c r="F476" s="10" t="s">
        <v>53</v>
      </c>
      <c r="G476" s="10">
        <v>3</v>
      </c>
      <c r="H476" s="10">
        <v>15000</v>
      </c>
      <c r="I476" s="26">
        <f t="shared" si="25"/>
        <v>45</v>
      </c>
      <c r="J476" s="23" t="s">
        <v>49</v>
      </c>
      <c r="K476" s="23">
        <v>2</v>
      </c>
      <c r="L476" s="26">
        <v>0</v>
      </c>
      <c r="M476" s="26">
        <v>0</v>
      </c>
      <c r="N476" s="26">
        <v>3</v>
      </c>
      <c r="O476" s="26">
        <v>45</v>
      </c>
      <c r="P476" s="26">
        <v>0</v>
      </c>
      <c r="Q476" s="26">
        <v>0</v>
      </c>
      <c r="R476" s="26">
        <v>0</v>
      </c>
      <c r="S476" s="26">
        <v>0</v>
      </c>
    </row>
    <row r="477" spans="2:19" ht="22.5" customHeight="1" x14ac:dyDescent="0.25">
      <c r="B477" s="1" t="s">
        <v>21</v>
      </c>
      <c r="C477" s="10" t="s">
        <v>948</v>
      </c>
      <c r="D477" s="10" t="s">
        <v>641</v>
      </c>
      <c r="E477" s="10" t="s">
        <v>949</v>
      </c>
      <c r="F477" s="10" t="s">
        <v>53</v>
      </c>
      <c r="G477" s="10">
        <v>3</v>
      </c>
      <c r="H477" s="10">
        <v>10320</v>
      </c>
      <c r="I477" s="26">
        <f t="shared" si="25"/>
        <v>30.96</v>
      </c>
      <c r="J477" s="23" t="s">
        <v>49</v>
      </c>
      <c r="K477" s="23">
        <v>2</v>
      </c>
      <c r="L477" s="26">
        <v>0</v>
      </c>
      <c r="M477" s="26">
        <v>0</v>
      </c>
      <c r="N477" s="26">
        <v>3</v>
      </c>
      <c r="O477" s="26">
        <v>30.96</v>
      </c>
      <c r="P477" s="26">
        <v>0</v>
      </c>
      <c r="Q477" s="26">
        <v>0</v>
      </c>
      <c r="R477" s="26">
        <v>0</v>
      </c>
      <c r="S477" s="26">
        <v>0</v>
      </c>
    </row>
    <row r="478" spans="2:19" ht="22.5" customHeight="1" x14ac:dyDescent="0.25">
      <c r="B478" s="1" t="s">
        <v>21</v>
      </c>
      <c r="C478" s="10" t="s">
        <v>950</v>
      </c>
      <c r="D478" s="10" t="s">
        <v>641</v>
      </c>
      <c r="E478" s="10" t="s">
        <v>951</v>
      </c>
      <c r="F478" s="10" t="s">
        <v>53</v>
      </c>
      <c r="G478" s="10">
        <v>3</v>
      </c>
      <c r="H478" s="10">
        <v>8520</v>
      </c>
      <c r="I478" s="26">
        <f t="shared" si="25"/>
        <v>25.56</v>
      </c>
      <c r="J478" s="23" t="s">
        <v>49</v>
      </c>
      <c r="K478" s="23">
        <v>2</v>
      </c>
      <c r="L478" s="26">
        <v>0</v>
      </c>
      <c r="M478" s="26">
        <v>0</v>
      </c>
      <c r="N478" s="26">
        <v>3</v>
      </c>
      <c r="O478" s="26">
        <v>25.56</v>
      </c>
      <c r="P478" s="26">
        <v>0</v>
      </c>
      <c r="Q478" s="26">
        <v>0</v>
      </c>
      <c r="R478" s="26">
        <v>0</v>
      </c>
      <c r="S478" s="26">
        <v>0</v>
      </c>
    </row>
    <row r="479" spans="2:19" ht="22.5" customHeight="1" x14ac:dyDescent="0.25">
      <c r="B479" s="1" t="s">
        <v>21</v>
      </c>
      <c r="C479" s="10" t="s">
        <v>952</v>
      </c>
      <c r="D479" s="10" t="s">
        <v>644</v>
      </c>
      <c r="E479" s="10" t="s">
        <v>953</v>
      </c>
      <c r="F479" s="10" t="s">
        <v>53</v>
      </c>
      <c r="G479" s="10">
        <v>3</v>
      </c>
      <c r="H479" s="10">
        <v>4560</v>
      </c>
      <c r="I479" s="26">
        <f t="shared" si="25"/>
        <v>13.68</v>
      </c>
      <c r="J479" s="23" t="s">
        <v>49</v>
      </c>
      <c r="K479" s="23">
        <v>2</v>
      </c>
      <c r="L479" s="26">
        <v>0</v>
      </c>
      <c r="M479" s="26">
        <v>0</v>
      </c>
      <c r="N479" s="26">
        <v>3</v>
      </c>
      <c r="O479" s="26">
        <v>13.68</v>
      </c>
      <c r="P479" s="26">
        <v>0</v>
      </c>
      <c r="Q479" s="26">
        <v>0</v>
      </c>
      <c r="R479" s="26">
        <v>0</v>
      </c>
      <c r="S479" s="26">
        <v>0</v>
      </c>
    </row>
    <row r="480" spans="2:19" ht="36.75" customHeight="1" x14ac:dyDescent="0.25">
      <c r="B480" s="1" t="s">
        <v>21</v>
      </c>
      <c r="C480" s="10" t="s">
        <v>954</v>
      </c>
      <c r="D480" s="10" t="s">
        <v>644</v>
      </c>
      <c r="E480" s="10" t="s">
        <v>955</v>
      </c>
      <c r="F480" s="10" t="s">
        <v>53</v>
      </c>
      <c r="G480" s="10">
        <v>3</v>
      </c>
      <c r="H480" s="10">
        <v>2520</v>
      </c>
      <c r="I480" s="26">
        <f t="shared" si="25"/>
        <v>7.56</v>
      </c>
      <c r="J480" s="23" t="s">
        <v>49</v>
      </c>
      <c r="K480" s="23">
        <v>2</v>
      </c>
      <c r="L480" s="26">
        <v>0</v>
      </c>
      <c r="M480" s="26">
        <v>0</v>
      </c>
      <c r="N480" s="26">
        <v>3</v>
      </c>
      <c r="O480" s="26">
        <v>7.56</v>
      </c>
      <c r="P480" s="26">
        <v>0</v>
      </c>
      <c r="Q480" s="26">
        <v>0</v>
      </c>
      <c r="R480" s="26">
        <v>0</v>
      </c>
      <c r="S480" s="26">
        <v>0</v>
      </c>
    </row>
    <row r="481" spans="2:19" ht="22.5" customHeight="1" x14ac:dyDescent="0.25">
      <c r="B481" s="1" t="s">
        <v>21</v>
      </c>
      <c r="C481" s="10" t="s">
        <v>956</v>
      </c>
      <c r="D481" s="10" t="s">
        <v>641</v>
      </c>
      <c r="E481" s="10" t="s">
        <v>957</v>
      </c>
      <c r="F481" s="10" t="s">
        <v>53</v>
      </c>
      <c r="G481" s="10">
        <v>3</v>
      </c>
      <c r="H481" s="10">
        <v>2460</v>
      </c>
      <c r="I481" s="26">
        <f t="shared" si="25"/>
        <v>7.38</v>
      </c>
      <c r="J481" s="23" t="s">
        <v>49</v>
      </c>
      <c r="K481" s="23">
        <v>2</v>
      </c>
      <c r="L481" s="26">
        <v>0</v>
      </c>
      <c r="M481" s="26">
        <v>0</v>
      </c>
      <c r="N481" s="26">
        <v>3</v>
      </c>
      <c r="O481" s="26">
        <v>7.38</v>
      </c>
      <c r="P481" s="26">
        <v>0</v>
      </c>
      <c r="Q481" s="26">
        <v>0</v>
      </c>
      <c r="R481" s="26">
        <v>0</v>
      </c>
      <c r="S481" s="26">
        <v>0</v>
      </c>
    </row>
    <row r="482" spans="2:19" ht="24.75" customHeight="1" x14ac:dyDescent="0.25">
      <c r="B482" s="1" t="s">
        <v>21</v>
      </c>
      <c r="C482" s="10" t="s">
        <v>958</v>
      </c>
      <c r="D482" s="10" t="s">
        <v>959</v>
      </c>
      <c r="E482" s="10" t="s">
        <v>960</v>
      </c>
      <c r="F482" s="10" t="s">
        <v>53</v>
      </c>
      <c r="G482" s="10">
        <v>7</v>
      </c>
      <c r="H482" s="10">
        <v>30000</v>
      </c>
      <c r="I482" s="26">
        <f t="shared" si="25"/>
        <v>210</v>
      </c>
      <c r="J482" s="23" t="s">
        <v>49</v>
      </c>
      <c r="K482" s="23">
        <v>2</v>
      </c>
      <c r="L482" s="26">
        <v>0</v>
      </c>
      <c r="M482" s="26">
        <v>0</v>
      </c>
      <c r="N482" s="26">
        <v>7</v>
      </c>
      <c r="O482" s="26">
        <v>210</v>
      </c>
      <c r="P482" s="26">
        <v>0</v>
      </c>
      <c r="Q482" s="26">
        <v>0</v>
      </c>
      <c r="R482" s="26">
        <v>0</v>
      </c>
      <c r="S482" s="26">
        <v>0</v>
      </c>
    </row>
    <row r="483" spans="2:19" ht="22.5" customHeight="1" x14ac:dyDescent="0.25">
      <c r="B483" s="1" t="s">
        <v>21</v>
      </c>
      <c r="C483" s="10" t="s">
        <v>961</v>
      </c>
      <c r="D483" s="10" t="s">
        <v>855</v>
      </c>
      <c r="E483" s="10" t="s">
        <v>962</v>
      </c>
      <c r="F483" s="10" t="s">
        <v>53</v>
      </c>
      <c r="G483" s="10">
        <v>7</v>
      </c>
      <c r="H483" s="10">
        <v>44400</v>
      </c>
      <c r="I483" s="26">
        <f t="shared" si="25"/>
        <v>310.8</v>
      </c>
      <c r="J483" s="23" t="s">
        <v>49</v>
      </c>
      <c r="K483" s="23">
        <v>2</v>
      </c>
      <c r="L483" s="26">
        <v>0</v>
      </c>
      <c r="M483" s="26">
        <v>0</v>
      </c>
      <c r="N483" s="26">
        <v>7</v>
      </c>
      <c r="O483" s="26">
        <v>310.8</v>
      </c>
      <c r="P483" s="26">
        <v>0</v>
      </c>
      <c r="Q483" s="26">
        <v>0</v>
      </c>
      <c r="R483" s="26">
        <v>0</v>
      </c>
      <c r="S483" s="26">
        <v>0</v>
      </c>
    </row>
    <row r="484" spans="2:19" ht="36.75" customHeight="1" x14ac:dyDescent="0.25">
      <c r="B484" s="1" t="s">
        <v>21</v>
      </c>
      <c r="C484" s="10" t="s">
        <v>963</v>
      </c>
      <c r="D484" s="10" t="s">
        <v>964</v>
      </c>
      <c r="E484" s="10" t="s">
        <v>965</v>
      </c>
      <c r="F484" s="10" t="s">
        <v>53</v>
      </c>
      <c r="G484" s="10">
        <v>13</v>
      </c>
      <c r="H484" s="10">
        <v>216</v>
      </c>
      <c r="I484" s="67">
        <f t="shared" si="25"/>
        <v>2.8079999999999998</v>
      </c>
      <c r="J484" s="23" t="s">
        <v>49</v>
      </c>
      <c r="K484" s="23">
        <v>2</v>
      </c>
      <c r="L484" s="26">
        <v>0</v>
      </c>
      <c r="M484" s="26">
        <v>0</v>
      </c>
      <c r="N484" s="26">
        <v>13</v>
      </c>
      <c r="O484" s="26">
        <v>2.8079999999999998</v>
      </c>
      <c r="P484" s="26">
        <v>0</v>
      </c>
      <c r="Q484" s="26">
        <v>0</v>
      </c>
      <c r="R484" s="26">
        <v>0</v>
      </c>
      <c r="S484" s="26">
        <v>0</v>
      </c>
    </row>
    <row r="485" spans="2:19" ht="24.75" customHeight="1" x14ac:dyDescent="0.25">
      <c r="B485" s="1" t="s">
        <v>21</v>
      </c>
      <c r="C485" s="10" t="s">
        <v>966</v>
      </c>
      <c r="D485" s="10" t="s">
        <v>633</v>
      </c>
      <c r="E485" s="10" t="s">
        <v>967</v>
      </c>
      <c r="F485" s="10" t="s">
        <v>48</v>
      </c>
      <c r="G485" s="10">
        <v>3</v>
      </c>
      <c r="H485" s="10">
        <v>119400</v>
      </c>
      <c r="I485" s="26">
        <f t="shared" si="25"/>
        <v>358.2</v>
      </c>
      <c r="J485" s="23" t="s">
        <v>49</v>
      </c>
      <c r="K485" s="23">
        <v>2</v>
      </c>
      <c r="L485" s="26">
        <v>0</v>
      </c>
      <c r="M485" s="26">
        <v>0</v>
      </c>
      <c r="N485" s="26">
        <v>3</v>
      </c>
      <c r="O485" s="26">
        <v>358.2</v>
      </c>
      <c r="P485" s="26">
        <v>0</v>
      </c>
      <c r="Q485" s="26">
        <v>0</v>
      </c>
      <c r="R485" s="26">
        <v>0</v>
      </c>
      <c r="S485" s="26">
        <v>0</v>
      </c>
    </row>
    <row r="486" spans="2:19" ht="22.5" customHeight="1" x14ac:dyDescent="0.25">
      <c r="B486" s="1" t="s">
        <v>21</v>
      </c>
      <c r="C486" s="10" t="s">
        <v>968</v>
      </c>
      <c r="D486" s="10" t="s">
        <v>852</v>
      </c>
      <c r="E486" s="10" t="s">
        <v>969</v>
      </c>
      <c r="F486" s="10" t="s">
        <v>53</v>
      </c>
      <c r="G486" s="10">
        <v>8</v>
      </c>
      <c r="H486" s="10">
        <v>34800</v>
      </c>
      <c r="I486" s="26">
        <f t="shared" si="25"/>
        <v>278.39999999999998</v>
      </c>
      <c r="J486" s="23" t="s">
        <v>49</v>
      </c>
      <c r="K486" s="23">
        <v>2</v>
      </c>
      <c r="L486" s="26">
        <v>0</v>
      </c>
      <c r="M486" s="26">
        <v>0</v>
      </c>
      <c r="N486" s="26">
        <v>8</v>
      </c>
      <c r="O486" s="26">
        <v>278.39999999999998</v>
      </c>
      <c r="P486" s="26">
        <v>0</v>
      </c>
      <c r="Q486" s="26">
        <v>0</v>
      </c>
      <c r="R486" s="26">
        <v>0</v>
      </c>
      <c r="S486" s="26">
        <v>0</v>
      </c>
    </row>
    <row r="487" spans="2:19" ht="22.5" customHeight="1" x14ac:dyDescent="0.25">
      <c r="B487" s="1" t="s">
        <v>21</v>
      </c>
      <c r="C487" s="10" t="s">
        <v>970</v>
      </c>
      <c r="D487" s="10" t="s">
        <v>691</v>
      </c>
      <c r="E487" s="10" t="s">
        <v>971</v>
      </c>
      <c r="F487" s="10" t="s">
        <v>53</v>
      </c>
      <c r="G487" s="10">
        <v>1055</v>
      </c>
      <c r="H487" s="10">
        <v>264</v>
      </c>
      <c r="I487" s="26">
        <f t="shared" si="25"/>
        <v>278.52</v>
      </c>
      <c r="J487" s="23" t="s">
        <v>49</v>
      </c>
      <c r="K487" s="23">
        <v>2</v>
      </c>
      <c r="L487" s="26">
        <v>230</v>
      </c>
      <c r="M487" s="26">
        <v>60.72</v>
      </c>
      <c r="N487" s="26">
        <v>825</v>
      </c>
      <c r="O487" s="26">
        <v>217.8</v>
      </c>
      <c r="P487" s="26">
        <v>0</v>
      </c>
      <c r="Q487" s="26">
        <v>0</v>
      </c>
      <c r="R487" s="26">
        <v>0</v>
      </c>
      <c r="S487" s="26">
        <v>0</v>
      </c>
    </row>
    <row r="488" spans="2:19" ht="22.5" customHeight="1" x14ac:dyDescent="0.25">
      <c r="B488" s="1" t="s">
        <v>21</v>
      </c>
      <c r="C488" s="10" t="s">
        <v>972</v>
      </c>
      <c r="D488" s="10" t="s">
        <v>691</v>
      </c>
      <c r="E488" s="10" t="s">
        <v>973</v>
      </c>
      <c r="F488" s="10" t="s">
        <v>53</v>
      </c>
      <c r="G488" s="10">
        <v>435</v>
      </c>
      <c r="H488" s="10">
        <v>312</v>
      </c>
      <c r="I488" s="26">
        <f t="shared" si="25"/>
        <v>135.72</v>
      </c>
      <c r="J488" s="23" t="s">
        <v>49</v>
      </c>
      <c r="K488" s="23">
        <v>2</v>
      </c>
      <c r="L488" s="26">
        <v>0</v>
      </c>
      <c r="M488" s="26">
        <v>0</v>
      </c>
      <c r="N488" s="26">
        <v>435</v>
      </c>
      <c r="O488" s="26">
        <v>135.72</v>
      </c>
      <c r="P488" s="26">
        <v>0</v>
      </c>
      <c r="Q488" s="26">
        <v>0</v>
      </c>
      <c r="R488" s="26">
        <v>0</v>
      </c>
      <c r="S488" s="26">
        <v>0</v>
      </c>
    </row>
    <row r="489" spans="2:19" ht="22.5" customHeight="1" x14ac:dyDescent="0.25">
      <c r="B489" s="1" t="s">
        <v>21</v>
      </c>
      <c r="C489" s="10" t="s">
        <v>974</v>
      </c>
      <c r="D489" s="10" t="s">
        <v>691</v>
      </c>
      <c r="E489" s="10" t="s">
        <v>975</v>
      </c>
      <c r="F489" s="10" t="s">
        <v>53</v>
      </c>
      <c r="G489" s="10">
        <v>44</v>
      </c>
      <c r="H489" s="10">
        <v>672</v>
      </c>
      <c r="I489" s="67">
        <f t="shared" si="25"/>
        <v>29.568000000000001</v>
      </c>
      <c r="J489" s="23" t="s">
        <v>49</v>
      </c>
      <c r="K489" s="23">
        <v>2</v>
      </c>
      <c r="L489" s="26">
        <v>0</v>
      </c>
      <c r="M489" s="26">
        <v>0</v>
      </c>
      <c r="N489" s="26">
        <v>44</v>
      </c>
      <c r="O489" s="26">
        <v>29.568000000000001</v>
      </c>
      <c r="P489" s="26">
        <v>0</v>
      </c>
      <c r="Q489" s="26">
        <v>0</v>
      </c>
      <c r="R489" s="26">
        <v>0</v>
      </c>
      <c r="S489" s="26">
        <v>0</v>
      </c>
    </row>
    <row r="490" spans="2:19" ht="36.75" customHeight="1" x14ac:dyDescent="0.25">
      <c r="B490" s="1" t="s">
        <v>21</v>
      </c>
      <c r="C490" s="10" t="s">
        <v>976</v>
      </c>
      <c r="D490" s="10" t="s">
        <v>977</v>
      </c>
      <c r="E490" s="10" t="s">
        <v>978</v>
      </c>
      <c r="F490" s="10" t="s">
        <v>53</v>
      </c>
      <c r="G490" s="10">
        <v>3</v>
      </c>
      <c r="H490" s="10">
        <v>1800</v>
      </c>
      <c r="I490" s="26">
        <f t="shared" si="25"/>
        <v>5.4</v>
      </c>
      <c r="J490" s="23" t="s">
        <v>49</v>
      </c>
      <c r="K490" s="23">
        <v>2</v>
      </c>
      <c r="L490" s="26">
        <v>0</v>
      </c>
      <c r="M490" s="26">
        <v>0</v>
      </c>
      <c r="N490" s="26">
        <v>3</v>
      </c>
      <c r="O490" s="26">
        <v>5.4</v>
      </c>
      <c r="P490" s="26">
        <v>0</v>
      </c>
      <c r="Q490" s="26">
        <v>0</v>
      </c>
      <c r="R490" s="26">
        <v>0</v>
      </c>
      <c r="S490" s="26">
        <v>0</v>
      </c>
    </row>
    <row r="491" spans="2:19" ht="24.75" customHeight="1" x14ac:dyDescent="0.25">
      <c r="B491" s="1" t="s">
        <v>21</v>
      </c>
      <c r="C491" s="10" t="s">
        <v>979</v>
      </c>
      <c r="D491" s="10" t="s">
        <v>980</v>
      </c>
      <c r="E491" s="10" t="s">
        <v>981</v>
      </c>
      <c r="F491" s="10" t="s">
        <v>53</v>
      </c>
      <c r="G491" s="10">
        <v>27</v>
      </c>
      <c r="H491" s="25">
        <v>2640</v>
      </c>
      <c r="I491" s="26">
        <f t="shared" si="25"/>
        <v>71.28</v>
      </c>
      <c r="J491" s="23" t="s">
        <v>49</v>
      </c>
      <c r="K491" s="23">
        <v>2</v>
      </c>
      <c r="L491" s="26">
        <v>0</v>
      </c>
      <c r="M491" s="26">
        <v>0</v>
      </c>
      <c r="N491" s="26">
        <v>27</v>
      </c>
      <c r="O491" s="26">
        <v>71.28</v>
      </c>
      <c r="P491" s="26">
        <v>0</v>
      </c>
      <c r="Q491" s="26">
        <v>0</v>
      </c>
      <c r="R491" s="26">
        <v>0</v>
      </c>
      <c r="S491" s="26">
        <v>0</v>
      </c>
    </row>
    <row r="492" spans="2:19" ht="22.5" customHeight="1" x14ac:dyDescent="0.25">
      <c r="B492" s="1" t="s">
        <v>21</v>
      </c>
      <c r="C492" s="10" t="s">
        <v>982</v>
      </c>
      <c r="D492" s="10" t="s">
        <v>983</v>
      </c>
      <c r="E492" s="10" t="s">
        <v>984</v>
      </c>
      <c r="F492" s="10" t="s">
        <v>53</v>
      </c>
      <c r="G492" s="10">
        <v>9</v>
      </c>
      <c r="H492" s="10">
        <v>9600</v>
      </c>
      <c r="I492" s="26">
        <f t="shared" si="25"/>
        <v>86.4</v>
      </c>
      <c r="J492" s="23" t="s">
        <v>49</v>
      </c>
      <c r="K492" s="23">
        <v>2</v>
      </c>
      <c r="L492" s="26">
        <v>0</v>
      </c>
      <c r="M492" s="26">
        <v>0</v>
      </c>
      <c r="N492" s="26">
        <v>9</v>
      </c>
      <c r="O492" s="26">
        <v>86.4</v>
      </c>
      <c r="P492" s="26">
        <v>0</v>
      </c>
      <c r="Q492" s="26">
        <v>0</v>
      </c>
      <c r="R492" s="26">
        <v>0</v>
      </c>
      <c r="S492" s="26">
        <v>0</v>
      </c>
    </row>
    <row r="493" spans="2:19" ht="22.5" customHeight="1" thickBot="1" x14ac:dyDescent="0.3">
      <c r="B493" s="1" t="s">
        <v>21</v>
      </c>
      <c r="C493" s="10" t="s">
        <v>985</v>
      </c>
      <c r="D493" s="10" t="s">
        <v>591</v>
      </c>
      <c r="E493" s="10" t="s">
        <v>986</v>
      </c>
      <c r="F493" s="10" t="s">
        <v>53</v>
      </c>
      <c r="G493" s="10">
        <v>5</v>
      </c>
      <c r="H493" s="10">
        <v>38712.5</v>
      </c>
      <c r="I493" s="67">
        <f t="shared" si="25"/>
        <v>193.5625</v>
      </c>
      <c r="J493" s="23" t="s">
        <v>49</v>
      </c>
      <c r="K493" s="23">
        <v>1</v>
      </c>
      <c r="L493" s="26">
        <v>0</v>
      </c>
      <c r="M493" s="26">
        <v>0</v>
      </c>
      <c r="N493" s="26">
        <v>5</v>
      </c>
      <c r="O493" s="26">
        <v>193.5625</v>
      </c>
      <c r="P493" s="26">
        <v>0</v>
      </c>
      <c r="Q493" s="26">
        <v>0</v>
      </c>
      <c r="R493" s="26">
        <v>0</v>
      </c>
      <c r="S493" s="26">
        <v>0</v>
      </c>
    </row>
    <row r="494" spans="2:19" ht="16.5" customHeight="1" thickTop="1" thickBot="1" x14ac:dyDescent="0.35">
      <c r="C494" s="103"/>
      <c r="D494" s="103"/>
      <c r="E494" s="15"/>
      <c r="F494" s="15"/>
      <c r="G494" s="15"/>
      <c r="H494" s="18"/>
      <c r="I494" s="53">
        <f>SUM(I343:I493)</f>
        <v>8719.2759000000024</v>
      </c>
      <c r="J494" s="65"/>
      <c r="K494" s="65"/>
      <c r="L494" s="55"/>
      <c r="M494" s="53">
        <f>SUM(M343:M493)</f>
        <v>148.03199999999998</v>
      </c>
      <c r="N494" s="55"/>
      <c r="O494" s="53">
        <f>SUM(O343:O493)</f>
        <v>8554.443900000002</v>
      </c>
      <c r="P494" s="55"/>
      <c r="Q494" s="53">
        <f>SUM(Q343:Q493)</f>
        <v>16.8</v>
      </c>
      <c r="R494" s="55"/>
      <c r="S494" s="53">
        <v>0</v>
      </c>
    </row>
    <row r="495" spans="2:19" ht="25.5" customHeight="1" thickTop="1" x14ac:dyDescent="0.25">
      <c r="C495" s="19"/>
      <c r="D495" s="20" t="s">
        <v>987</v>
      </c>
      <c r="E495" s="20"/>
      <c r="F495" s="20"/>
      <c r="G495" s="20"/>
      <c r="H495" s="20"/>
      <c r="I495" s="56"/>
      <c r="J495" s="68"/>
      <c r="K495" s="68"/>
      <c r="L495" s="56"/>
      <c r="M495" s="56"/>
      <c r="N495" s="56"/>
      <c r="O495" s="56"/>
      <c r="P495" s="56"/>
      <c r="Q495" s="56"/>
      <c r="R495" s="56"/>
      <c r="S495" s="56"/>
    </row>
    <row r="496" spans="2:19" ht="22.5" customHeight="1" x14ac:dyDescent="0.25">
      <c r="B496" s="1" t="s">
        <v>21</v>
      </c>
      <c r="C496" s="10" t="s">
        <v>988</v>
      </c>
      <c r="D496" s="10" t="s">
        <v>989</v>
      </c>
      <c r="E496" s="10" t="s">
        <v>990</v>
      </c>
      <c r="F496" s="10" t="s">
        <v>53</v>
      </c>
      <c r="G496" s="10">
        <v>1</v>
      </c>
      <c r="H496" s="10">
        <v>7800</v>
      </c>
      <c r="I496" s="26">
        <f t="shared" ref="I496:I506" si="26">G496*H496/1000</f>
        <v>7.8</v>
      </c>
      <c r="J496" s="23" t="s">
        <v>49</v>
      </c>
      <c r="K496" s="23">
        <v>2</v>
      </c>
      <c r="L496" s="26">
        <v>0</v>
      </c>
      <c r="M496" s="26">
        <v>0</v>
      </c>
      <c r="N496" s="26">
        <v>1</v>
      </c>
      <c r="O496" s="26">
        <v>7.8</v>
      </c>
      <c r="P496" s="26">
        <v>0</v>
      </c>
      <c r="Q496" s="26">
        <v>0</v>
      </c>
      <c r="R496" s="26">
        <v>0</v>
      </c>
      <c r="S496" s="26">
        <v>0</v>
      </c>
    </row>
    <row r="497" spans="2:19" ht="22.5" customHeight="1" x14ac:dyDescent="0.25">
      <c r="B497" s="1" t="s">
        <v>21</v>
      </c>
      <c r="C497" s="10" t="s">
        <v>991</v>
      </c>
      <c r="D497" s="10" t="s">
        <v>989</v>
      </c>
      <c r="E497" s="10" t="s">
        <v>992</v>
      </c>
      <c r="F497" s="10" t="s">
        <v>53</v>
      </c>
      <c r="G497" s="10">
        <v>1</v>
      </c>
      <c r="H497" s="10">
        <v>5760</v>
      </c>
      <c r="I497" s="26">
        <f t="shared" si="26"/>
        <v>5.76</v>
      </c>
      <c r="J497" s="23" t="s">
        <v>49</v>
      </c>
      <c r="K497" s="23">
        <v>2</v>
      </c>
      <c r="L497" s="26">
        <v>0</v>
      </c>
      <c r="M497" s="26">
        <v>0</v>
      </c>
      <c r="N497" s="26">
        <v>1</v>
      </c>
      <c r="O497" s="26">
        <v>5.76</v>
      </c>
      <c r="P497" s="26">
        <v>0</v>
      </c>
      <c r="Q497" s="26">
        <v>0</v>
      </c>
      <c r="R497" s="26">
        <v>0</v>
      </c>
      <c r="S497" s="26">
        <v>0</v>
      </c>
    </row>
    <row r="498" spans="2:19" ht="22.5" customHeight="1" x14ac:dyDescent="0.25">
      <c r="B498" s="1" t="s">
        <v>21</v>
      </c>
      <c r="C498" s="10" t="s">
        <v>993</v>
      </c>
      <c r="D498" s="10" t="s">
        <v>994</v>
      </c>
      <c r="E498" s="10" t="s">
        <v>995</v>
      </c>
      <c r="F498" s="10" t="s">
        <v>53</v>
      </c>
      <c r="G498" s="10">
        <v>3</v>
      </c>
      <c r="H498" s="10">
        <v>1680</v>
      </c>
      <c r="I498" s="26">
        <f t="shared" si="26"/>
        <v>5.04</v>
      </c>
      <c r="J498" s="23" t="s">
        <v>49</v>
      </c>
      <c r="K498" s="23">
        <v>2</v>
      </c>
      <c r="L498" s="26">
        <v>0</v>
      </c>
      <c r="M498" s="26">
        <v>0</v>
      </c>
      <c r="N498" s="26">
        <v>3</v>
      </c>
      <c r="O498" s="26">
        <v>5.04</v>
      </c>
      <c r="P498" s="26">
        <v>0</v>
      </c>
      <c r="Q498" s="26">
        <v>0</v>
      </c>
      <c r="R498" s="26">
        <v>0</v>
      </c>
      <c r="S498" s="26">
        <v>0</v>
      </c>
    </row>
    <row r="499" spans="2:19" ht="22.5" customHeight="1" x14ac:dyDescent="0.25">
      <c r="B499" s="1" t="s">
        <v>21</v>
      </c>
      <c r="C499" s="10" t="s">
        <v>996</v>
      </c>
      <c r="D499" s="10" t="s">
        <v>997</v>
      </c>
      <c r="E499" s="10" t="s">
        <v>998</v>
      </c>
      <c r="F499" s="10" t="s">
        <v>53</v>
      </c>
      <c r="G499" s="10">
        <v>2</v>
      </c>
      <c r="H499" s="10">
        <v>21960</v>
      </c>
      <c r="I499" s="26">
        <f t="shared" si="26"/>
        <v>43.92</v>
      </c>
      <c r="J499" s="23" t="s">
        <v>49</v>
      </c>
      <c r="K499" s="23">
        <v>2</v>
      </c>
      <c r="L499" s="26">
        <v>0</v>
      </c>
      <c r="M499" s="26">
        <v>0</v>
      </c>
      <c r="N499" s="26">
        <v>2</v>
      </c>
      <c r="O499" s="26">
        <v>43.92</v>
      </c>
      <c r="P499" s="26">
        <v>0</v>
      </c>
      <c r="Q499" s="26">
        <v>0</v>
      </c>
      <c r="R499" s="26">
        <v>0</v>
      </c>
      <c r="S499" s="26">
        <v>0</v>
      </c>
    </row>
    <row r="500" spans="2:19" ht="22.5" customHeight="1" x14ac:dyDescent="0.25">
      <c r="B500" s="1" t="s">
        <v>21</v>
      </c>
      <c r="C500" s="10" t="s">
        <v>999</v>
      </c>
      <c r="D500" s="10" t="s">
        <v>1000</v>
      </c>
      <c r="E500" s="10" t="s">
        <v>1000</v>
      </c>
      <c r="F500" s="10" t="s">
        <v>1001</v>
      </c>
      <c r="G500" s="10">
        <v>387</v>
      </c>
      <c r="H500" s="10">
        <v>300</v>
      </c>
      <c r="I500" s="26">
        <f t="shared" si="26"/>
        <v>116.1</v>
      </c>
      <c r="J500" s="23" t="s">
        <v>49</v>
      </c>
      <c r="K500" s="23">
        <v>2</v>
      </c>
      <c r="L500" s="26">
        <v>372</v>
      </c>
      <c r="M500" s="26">
        <v>111.6</v>
      </c>
      <c r="N500" s="26">
        <v>15</v>
      </c>
      <c r="O500" s="26">
        <v>4.5</v>
      </c>
      <c r="P500" s="26">
        <v>0</v>
      </c>
      <c r="Q500" s="26">
        <v>0</v>
      </c>
      <c r="R500" s="26">
        <v>0</v>
      </c>
      <c r="S500" s="26">
        <v>0</v>
      </c>
    </row>
    <row r="501" spans="2:19" ht="22.5" customHeight="1" x14ac:dyDescent="0.25">
      <c r="B501" s="1" t="s">
        <v>21</v>
      </c>
      <c r="C501" s="10" t="s">
        <v>1002</v>
      </c>
      <c r="D501" s="10" t="s">
        <v>1003</v>
      </c>
      <c r="E501" s="10" t="s">
        <v>1004</v>
      </c>
      <c r="F501" s="10" t="s">
        <v>86</v>
      </c>
      <c r="G501" s="10">
        <v>530</v>
      </c>
      <c r="H501" s="10">
        <v>200</v>
      </c>
      <c r="I501" s="26">
        <f t="shared" si="26"/>
        <v>106</v>
      </c>
      <c r="J501" s="23" t="s">
        <v>49</v>
      </c>
      <c r="K501" s="23">
        <v>2</v>
      </c>
      <c r="L501" s="26">
        <v>280</v>
      </c>
      <c r="M501" s="26">
        <v>56</v>
      </c>
      <c r="N501" s="26">
        <v>250</v>
      </c>
      <c r="O501" s="26">
        <v>50</v>
      </c>
      <c r="P501" s="26">
        <v>0</v>
      </c>
      <c r="Q501" s="26">
        <v>0</v>
      </c>
      <c r="R501" s="26">
        <v>0</v>
      </c>
      <c r="S501" s="26">
        <v>0</v>
      </c>
    </row>
    <row r="502" spans="2:19" ht="22.5" customHeight="1" x14ac:dyDescent="0.25">
      <c r="B502" s="1" t="s">
        <v>21</v>
      </c>
      <c r="C502" s="10" t="s">
        <v>1005</v>
      </c>
      <c r="D502" s="10" t="s">
        <v>1006</v>
      </c>
      <c r="E502" s="10" t="s">
        <v>1007</v>
      </c>
      <c r="F502" s="10" t="s">
        <v>86</v>
      </c>
      <c r="G502" s="10">
        <v>1396.0000000000002</v>
      </c>
      <c r="H502" s="10">
        <v>780</v>
      </c>
      <c r="I502" s="67">
        <f t="shared" si="26"/>
        <v>1088.8800000000003</v>
      </c>
      <c r="J502" s="23" t="s">
        <v>49</v>
      </c>
      <c r="K502" s="23">
        <v>2</v>
      </c>
      <c r="L502" s="26">
        <f>G502-N502</f>
        <v>665.00000000000023</v>
      </c>
      <c r="M502" s="26">
        <f>H502*L502/1000</f>
        <v>518.70000000000016</v>
      </c>
      <c r="N502" s="26">
        <v>731</v>
      </c>
      <c r="O502" s="26">
        <v>570.17999999999995</v>
      </c>
      <c r="P502" s="26">
        <v>0</v>
      </c>
      <c r="Q502" s="26">
        <v>0</v>
      </c>
      <c r="R502" s="26">
        <v>0</v>
      </c>
      <c r="S502" s="26">
        <v>0</v>
      </c>
    </row>
    <row r="503" spans="2:19" ht="22.5" customHeight="1" x14ac:dyDescent="0.25">
      <c r="B503" s="1" t="s">
        <v>21</v>
      </c>
      <c r="C503" s="10" t="s">
        <v>1008</v>
      </c>
      <c r="D503" s="10" t="s">
        <v>1009</v>
      </c>
      <c r="E503" s="10" t="s">
        <v>1010</v>
      </c>
      <c r="F503" s="10" t="s">
        <v>86</v>
      </c>
      <c r="G503" s="10">
        <v>11</v>
      </c>
      <c r="H503" s="10">
        <v>1210</v>
      </c>
      <c r="I503" s="26">
        <f t="shared" si="26"/>
        <v>13.31</v>
      </c>
      <c r="J503" s="23" t="s">
        <v>49</v>
      </c>
      <c r="K503" s="23">
        <v>2</v>
      </c>
      <c r="L503" s="26">
        <v>0</v>
      </c>
      <c r="M503" s="26">
        <v>0</v>
      </c>
      <c r="N503" s="26">
        <v>11</v>
      </c>
      <c r="O503" s="26">
        <f>H503*N503/1000</f>
        <v>13.31</v>
      </c>
      <c r="P503" s="26">
        <v>0</v>
      </c>
      <c r="Q503" s="26">
        <v>0</v>
      </c>
      <c r="R503" s="26">
        <v>0</v>
      </c>
      <c r="S503" s="26">
        <v>0</v>
      </c>
    </row>
    <row r="504" spans="2:19" ht="24.75" customHeight="1" x14ac:dyDescent="0.25">
      <c r="B504" s="1" t="s">
        <v>21</v>
      </c>
      <c r="C504" s="10" t="s">
        <v>1011</v>
      </c>
      <c r="D504" s="10" t="s">
        <v>1012</v>
      </c>
      <c r="E504" s="10" t="s">
        <v>1012</v>
      </c>
      <c r="F504" s="10" t="s">
        <v>1013</v>
      </c>
      <c r="G504" s="10">
        <v>14</v>
      </c>
      <c r="H504" s="10">
        <v>11880</v>
      </c>
      <c r="I504" s="26">
        <f t="shared" si="26"/>
        <v>166.32</v>
      </c>
      <c r="J504" s="23" t="s">
        <v>49</v>
      </c>
      <c r="K504" s="23">
        <v>2</v>
      </c>
      <c r="L504" s="26">
        <v>14</v>
      </c>
      <c r="M504" s="26">
        <v>166.32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</row>
    <row r="505" spans="2:19" ht="22.5" customHeight="1" x14ac:dyDescent="0.25">
      <c r="B505" s="1" t="s">
        <v>21</v>
      </c>
      <c r="C505" s="10" t="s">
        <v>1014</v>
      </c>
      <c r="D505" s="10" t="s">
        <v>1009</v>
      </c>
      <c r="E505" s="10" t="s">
        <v>1015</v>
      </c>
      <c r="F505" s="10" t="s">
        <v>86</v>
      </c>
      <c r="G505" s="10">
        <v>487.99000000000007</v>
      </c>
      <c r="H505" s="10">
        <v>348</v>
      </c>
      <c r="I505" s="67">
        <f t="shared" si="26"/>
        <v>169.82052000000002</v>
      </c>
      <c r="J505" s="23" t="s">
        <v>49</v>
      </c>
      <c r="K505" s="23">
        <v>2</v>
      </c>
      <c r="L505" s="26">
        <f>G505-N505</f>
        <v>437.79000000000008</v>
      </c>
      <c r="M505" s="26">
        <f>H505*L505/1000</f>
        <v>152.35092</v>
      </c>
      <c r="N505" s="26">
        <v>50.2</v>
      </c>
      <c r="O505" s="26">
        <v>17.469600000000003</v>
      </c>
      <c r="P505" s="26">
        <v>0</v>
      </c>
      <c r="Q505" s="26">
        <v>0</v>
      </c>
      <c r="R505" s="26">
        <v>0</v>
      </c>
      <c r="S505" s="26">
        <v>0</v>
      </c>
    </row>
    <row r="506" spans="2:19" ht="22.5" customHeight="1" thickBot="1" x14ac:dyDescent="0.3">
      <c r="B506" s="1" t="s">
        <v>21</v>
      </c>
      <c r="C506" s="10" t="s">
        <v>1016</v>
      </c>
      <c r="D506" s="10" t="s">
        <v>1017</v>
      </c>
      <c r="E506" s="10" t="s">
        <v>1017</v>
      </c>
      <c r="F506" s="10" t="s">
        <v>86</v>
      </c>
      <c r="G506" s="10">
        <v>0.3</v>
      </c>
      <c r="H506" s="10">
        <v>5160</v>
      </c>
      <c r="I506" s="67">
        <f t="shared" si="26"/>
        <v>1.548</v>
      </c>
      <c r="J506" s="77" t="s">
        <v>49</v>
      </c>
      <c r="K506" s="77">
        <v>2</v>
      </c>
      <c r="L506" s="26">
        <v>0</v>
      </c>
      <c r="M506" s="26">
        <v>0</v>
      </c>
      <c r="N506" s="26">
        <v>0.3</v>
      </c>
      <c r="O506" s="26">
        <v>1.548</v>
      </c>
      <c r="P506" s="26">
        <v>0</v>
      </c>
      <c r="Q506" s="26">
        <v>0</v>
      </c>
      <c r="R506" s="26">
        <v>0</v>
      </c>
      <c r="S506" s="26">
        <v>0</v>
      </c>
    </row>
    <row r="507" spans="2:19" ht="16.5" customHeight="1" thickTop="1" thickBot="1" x14ac:dyDescent="0.35">
      <c r="C507" s="103"/>
      <c r="D507" s="103"/>
      <c r="E507" s="15"/>
      <c r="F507" s="15"/>
      <c r="G507" s="15"/>
      <c r="H507" s="18"/>
      <c r="I507" s="53">
        <f>SUM(I496:I506)</f>
        <v>1724.4985200000003</v>
      </c>
      <c r="J507" s="65"/>
      <c r="K507" s="65">
        <v>2</v>
      </c>
      <c r="L507" s="55"/>
      <c r="M507" s="53">
        <f>SUM(M496:M506)</f>
        <v>1004.9709200000001</v>
      </c>
      <c r="N507" s="55"/>
      <c r="O507" s="53">
        <f>SUM(O496:O506)</f>
        <v>719.52759999999989</v>
      </c>
      <c r="P507" s="55"/>
      <c r="Q507" s="53">
        <v>0</v>
      </c>
      <c r="R507" s="55"/>
      <c r="S507" s="53">
        <v>0</v>
      </c>
    </row>
    <row r="508" spans="2:19" ht="15.75" customHeight="1" thickTop="1" x14ac:dyDescent="0.25">
      <c r="C508" s="19"/>
      <c r="D508" s="20" t="s">
        <v>1018</v>
      </c>
      <c r="E508" s="20"/>
      <c r="F508" s="20"/>
      <c r="G508" s="20"/>
      <c r="H508" s="20"/>
      <c r="I508" s="56"/>
      <c r="J508" s="68"/>
      <c r="K508" s="68">
        <v>2</v>
      </c>
      <c r="L508" s="56"/>
      <c r="M508" s="56"/>
      <c r="N508" s="56"/>
      <c r="O508" s="56"/>
      <c r="P508" s="56"/>
      <c r="Q508" s="56"/>
      <c r="R508" s="56"/>
      <c r="S508" s="56"/>
    </row>
    <row r="509" spans="2:19" ht="22.5" customHeight="1" x14ac:dyDescent="0.25">
      <c r="B509" s="1" t="s">
        <v>21</v>
      </c>
      <c r="C509" s="10" t="s">
        <v>1019</v>
      </c>
      <c r="D509" s="10" t="s">
        <v>1020</v>
      </c>
      <c r="E509" s="10" t="s">
        <v>1021</v>
      </c>
      <c r="F509" s="10" t="s">
        <v>53</v>
      </c>
      <c r="G509" s="10">
        <v>830</v>
      </c>
      <c r="H509" s="10">
        <v>500</v>
      </c>
      <c r="I509" s="26">
        <f t="shared" ref="I509:I518" si="27">G509*H509/1000</f>
        <v>415</v>
      </c>
      <c r="J509" s="23" t="s">
        <v>49</v>
      </c>
      <c r="K509" s="23">
        <v>2</v>
      </c>
      <c r="L509" s="26">
        <v>111</v>
      </c>
      <c r="M509" s="26">
        <v>55.5</v>
      </c>
      <c r="N509" s="26">
        <f>G509-L509</f>
        <v>719</v>
      </c>
      <c r="O509" s="26">
        <f t="shared" ref="O509:O518" si="28">H509*N509/1000</f>
        <v>359.5</v>
      </c>
      <c r="P509" s="26">
        <v>0</v>
      </c>
      <c r="Q509" s="26">
        <v>0</v>
      </c>
      <c r="R509" s="26">
        <v>0</v>
      </c>
      <c r="S509" s="26">
        <v>0</v>
      </c>
    </row>
    <row r="510" spans="2:19" ht="22.5" customHeight="1" x14ac:dyDescent="0.25">
      <c r="B510" s="1" t="s">
        <v>21</v>
      </c>
      <c r="C510" s="10" t="s">
        <v>1022</v>
      </c>
      <c r="D510" s="10" t="s">
        <v>1023</v>
      </c>
      <c r="E510" s="10" t="s">
        <v>1024</v>
      </c>
      <c r="F510" s="10" t="s">
        <v>86</v>
      </c>
      <c r="G510" s="10">
        <v>26.540000000000003</v>
      </c>
      <c r="H510" s="10">
        <v>2100</v>
      </c>
      <c r="I510" s="67">
        <f t="shared" si="27"/>
        <v>55.734000000000009</v>
      </c>
      <c r="J510" s="23" t="s">
        <v>49</v>
      </c>
      <c r="K510" s="23">
        <v>2</v>
      </c>
      <c r="L510" s="26">
        <v>0.64</v>
      </c>
      <c r="M510" s="26">
        <v>1.3440000000000001</v>
      </c>
      <c r="N510" s="26">
        <f>G510-L510</f>
        <v>25.900000000000002</v>
      </c>
      <c r="O510" s="26">
        <f t="shared" si="28"/>
        <v>54.390000000000008</v>
      </c>
      <c r="P510" s="26">
        <v>0</v>
      </c>
      <c r="Q510" s="26">
        <v>0</v>
      </c>
      <c r="R510" s="26">
        <v>0</v>
      </c>
      <c r="S510" s="26">
        <v>0</v>
      </c>
    </row>
    <row r="511" spans="2:19" ht="22.5" customHeight="1" x14ac:dyDescent="0.25">
      <c r="B511" s="1" t="s">
        <v>21</v>
      </c>
      <c r="C511" s="10" t="s">
        <v>1025</v>
      </c>
      <c r="D511" s="10" t="s">
        <v>1026</v>
      </c>
      <c r="E511" s="10" t="s">
        <v>1027</v>
      </c>
      <c r="F511" s="10" t="s">
        <v>86</v>
      </c>
      <c r="G511" s="10">
        <v>10</v>
      </c>
      <c r="H511" s="10">
        <v>1560</v>
      </c>
      <c r="I511" s="26">
        <f t="shared" si="27"/>
        <v>15.6</v>
      </c>
      <c r="J511" s="23" t="s">
        <v>49</v>
      </c>
      <c r="K511" s="23">
        <v>2</v>
      </c>
      <c r="L511" s="26">
        <v>10</v>
      </c>
      <c r="M511" s="26">
        <v>15.6</v>
      </c>
      <c r="N511" s="26">
        <v>0</v>
      </c>
      <c r="O511" s="26">
        <f t="shared" si="28"/>
        <v>0</v>
      </c>
      <c r="P511" s="26">
        <v>0</v>
      </c>
      <c r="Q511" s="26">
        <v>0</v>
      </c>
      <c r="R511" s="26">
        <v>0</v>
      </c>
      <c r="S511" s="26">
        <v>0</v>
      </c>
    </row>
    <row r="512" spans="2:19" ht="22.5" customHeight="1" x14ac:dyDescent="0.25">
      <c r="B512" s="1" t="s">
        <v>21</v>
      </c>
      <c r="C512" s="10" t="s">
        <v>1028</v>
      </c>
      <c r="D512" s="10" t="s">
        <v>1026</v>
      </c>
      <c r="E512" s="10" t="s">
        <v>1029</v>
      </c>
      <c r="F512" s="10" t="s">
        <v>86</v>
      </c>
      <c r="G512" s="10">
        <v>689.5</v>
      </c>
      <c r="H512" s="10">
        <v>1800</v>
      </c>
      <c r="I512" s="26">
        <f t="shared" si="27"/>
        <v>1241.0999999999999</v>
      </c>
      <c r="J512" s="23" t="s">
        <v>49</v>
      </c>
      <c r="K512" s="23">
        <v>2</v>
      </c>
      <c r="L512" s="26">
        <v>10.5</v>
      </c>
      <c r="M512" s="26">
        <v>18.899999999999999</v>
      </c>
      <c r="N512" s="26">
        <v>679</v>
      </c>
      <c r="O512" s="26">
        <f t="shared" si="28"/>
        <v>1222.2</v>
      </c>
      <c r="P512" s="26">
        <v>0</v>
      </c>
      <c r="Q512" s="26">
        <v>0</v>
      </c>
      <c r="R512" s="26">
        <v>0</v>
      </c>
      <c r="S512" s="26">
        <v>0</v>
      </c>
    </row>
    <row r="513" spans="2:19" ht="22.5" customHeight="1" x14ac:dyDescent="0.25">
      <c r="B513" s="1" t="s">
        <v>21</v>
      </c>
      <c r="C513" s="10" t="s">
        <v>1030</v>
      </c>
      <c r="D513" s="10" t="s">
        <v>1031</v>
      </c>
      <c r="E513" s="10" t="s">
        <v>1032</v>
      </c>
      <c r="F513" s="10" t="s">
        <v>1033</v>
      </c>
      <c r="G513" s="10">
        <v>21</v>
      </c>
      <c r="H513" s="10">
        <v>1200</v>
      </c>
      <c r="I513" s="26">
        <f t="shared" si="27"/>
        <v>25.2</v>
      </c>
      <c r="J513" s="23" t="s">
        <v>49</v>
      </c>
      <c r="K513" s="23">
        <v>2</v>
      </c>
      <c r="L513" s="26">
        <v>21</v>
      </c>
      <c r="M513" s="26">
        <v>25.2</v>
      </c>
      <c r="N513" s="26">
        <v>0</v>
      </c>
      <c r="O513" s="26">
        <f t="shared" si="28"/>
        <v>0</v>
      </c>
      <c r="P513" s="26">
        <v>0</v>
      </c>
      <c r="Q513" s="26">
        <v>0</v>
      </c>
      <c r="R513" s="26">
        <v>0</v>
      </c>
      <c r="S513" s="26">
        <v>0</v>
      </c>
    </row>
    <row r="514" spans="2:19" ht="22.5" customHeight="1" x14ac:dyDescent="0.25">
      <c r="B514" s="1" t="s">
        <v>21</v>
      </c>
      <c r="C514" s="10" t="s">
        <v>1034</v>
      </c>
      <c r="D514" s="10" t="s">
        <v>1035</v>
      </c>
      <c r="E514" s="10" t="s">
        <v>1036</v>
      </c>
      <c r="F514" s="10" t="s">
        <v>86</v>
      </c>
      <c r="G514" s="10">
        <v>7</v>
      </c>
      <c r="H514" s="10">
        <v>1000</v>
      </c>
      <c r="I514" s="26">
        <f t="shared" si="27"/>
        <v>7</v>
      </c>
      <c r="J514" s="23" t="s">
        <v>49</v>
      </c>
      <c r="K514" s="23">
        <v>2</v>
      </c>
      <c r="L514" s="26">
        <v>2</v>
      </c>
      <c r="M514" s="26">
        <v>2</v>
      </c>
      <c r="N514" s="26">
        <v>5</v>
      </c>
      <c r="O514" s="26">
        <f t="shared" si="28"/>
        <v>5</v>
      </c>
      <c r="P514" s="26">
        <v>0</v>
      </c>
      <c r="Q514" s="26">
        <v>0</v>
      </c>
      <c r="R514" s="26">
        <v>0</v>
      </c>
      <c r="S514" s="26">
        <v>0</v>
      </c>
    </row>
    <row r="515" spans="2:19" ht="22.5" customHeight="1" x14ac:dyDescent="0.25">
      <c r="B515" s="1" t="s">
        <v>21</v>
      </c>
      <c r="C515" s="10" t="s">
        <v>1037</v>
      </c>
      <c r="D515" s="10" t="s">
        <v>1038</v>
      </c>
      <c r="E515" s="10" t="s">
        <v>1039</v>
      </c>
      <c r="F515" s="10" t="s">
        <v>86</v>
      </c>
      <c r="G515" s="10">
        <v>7</v>
      </c>
      <c r="H515" s="10">
        <v>1200</v>
      </c>
      <c r="I515" s="26">
        <f t="shared" si="27"/>
        <v>8.4</v>
      </c>
      <c r="J515" s="23" t="s">
        <v>49</v>
      </c>
      <c r="K515" s="23">
        <v>2</v>
      </c>
      <c r="L515" s="26">
        <v>2</v>
      </c>
      <c r="M515" s="26">
        <v>2.4</v>
      </c>
      <c r="N515" s="26">
        <v>5</v>
      </c>
      <c r="O515" s="26">
        <f t="shared" si="28"/>
        <v>6</v>
      </c>
      <c r="P515" s="26">
        <v>0</v>
      </c>
      <c r="Q515" s="26">
        <v>0</v>
      </c>
      <c r="R515" s="26">
        <v>0</v>
      </c>
      <c r="S515" s="26">
        <v>0</v>
      </c>
    </row>
    <row r="516" spans="2:19" ht="22.5" customHeight="1" x14ac:dyDescent="0.25">
      <c r="B516" s="1" t="s">
        <v>21</v>
      </c>
      <c r="C516" s="10" t="s">
        <v>1040</v>
      </c>
      <c r="D516" s="10" t="s">
        <v>1041</v>
      </c>
      <c r="E516" s="10" t="s">
        <v>1042</v>
      </c>
      <c r="F516" s="10" t="s">
        <v>25</v>
      </c>
      <c r="G516" s="10">
        <v>760.2</v>
      </c>
      <c r="H516" s="10">
        <v>36</v>
      </c>
      <c r="I516" s="67">
        <f t="shared" si="27"/>
        <v>27.3672</v>
      </c>
      <c r="J516" s="23" t="s">
        <v>49</v>
      </c>
      <c r="K516" s="23">
        <v>2</v>
      </c>
      <c r="L516" s="26">
        <v>0</v>
      </c>
      <c r="M516" s="26">
        <v>0</v>
      </c>
      <c r="N516" s="26">
        <v>760.2</v>
      </c>
      <c r="O516" s="26">
        <f t="shared" si="28"/>
        <v>27.3672</v>
      </c>
      <c r="P516" s="26">
        <v>0</v>
      </c>
      <c r="Q516" s="26">
        <v>0</v>
      </c>
      <c r="R516" s="26">
        <v>0</v>
      </c>
      <c r="S516" s="26">
        <v>0</v>
      </c>
    </row>
    <row r="517" spans="2:19" ht="24.75" customHeight="1" x14ac:dyDescent="0.25">
      <c r="B517" s="1" t="s">
        <v>21</v>
      </c>
      <c r="C517" s="10" t="s">
        <v>1043</v>
      </c>
      <c r="D517" s="10" t="s">
        <v>1038</v>
      </c>
      <c r="E517" s="10" t="s">
        <v>1044</v>
      </c>
      <c r="F517" s="10" t="s">
        <v>53</v>
      </c>
      <c r="G517" s="10">
        <v>200</v>
      </c>
      <c r="H517" s="10">
        <v>187</v>
      </c>
      <c r="I517" s="26">
        <f t="shared" si="27"/>
        <v>37.4</v>
      </c>
      <c r="J517" s="23" t="s">
        <v>49</v>
      </c>
      <c r="K517" s="23">
        <v>2</v>
      </c>
      <c r="L517" s="26">
        <v>200</v>
      </c>
      <c r="M517" s="26">
        <v>37.4</v>
      </c>
      <c r="N517" s="26">
        <v>0</v>
      </c>
      <c r="O517" s="26">
        <f t="shared" si="28"/>
        <v>0</v>
      </c>
      <c r="P517" s="26">
        <v>0</v>
      </c>
      <c r="Q517" s="26">
        <v>0</v>
      </c>
      <c r="R517" s="26">
        <v>0</v>
      </c>
      <c r="S517" s="26">
        <v>0</v>
      </c>
    </row>
    <row r="518" spans="2:19" ht="22.5" customHeight="1" thickBot="1" x14ac:dyDescent="0.3">
      <c r="B518" s="1" t="s">
        <v>21</v>
      </c>
      <c r="C518" s="10" t="s">
        <v>1045</v>
      </c>
      <c r="D518" s="10" t="s">
        <v>1035</v>
      </c>
      <c r="E518" s="10" t="s">
        <v>1046</v>
      </c>
      <c r="F518" s="10" t="s">
        <v>25</v>
      </c>
      <c r="G518" s="10">
        <v>200</v>
      </c>
      <c r="H518" s="10">
        <v>60</v>
      </c>
      <c r="I518" s="26">
        <f t="shared" si="27"/>
        <v>12</v>
      </c>
      <c r="J518" s="77" t="s">
        <v>49</v>
      </c>
      <c r="K518" s="77">
        <v>2</v>
      </c>
      <c r="L518" s="26">
        <v>200</v>
      </c>
      <c r="M518" s="26">
        <v>12</v>
      </c>
      <c r="N518" s="26">
        <v>0</v>
      </c>
      <c r="O518" s="26">
        <f t="shared" si="28"/>
        <v>0</v>
      </c>
      <c r="P518" s="26">
        <v>0</v>
      </c>
      <c r="Q518" s="26">
        <v>0</v>
      </c>
      <c r="R518" s="26">
        <v>0</v>
      </c>
      <c r="S518" s="26">
        <v>0</v>
      </c>
    </row>
    <row r="519" spans="2:19" ht="16.5" customHeight="1" thickTop="1" thickBot="1" x14ac:dyDescent="0.35">
      <c r="C519" s="103"/>
      <c r="D519" s="103"/>
      <c r="E519" s="15"/>
      <c r="F519" s="15"/>
      <c r="G519" s="15"/>
      <c r="H519" s="18"/>
      <c r="I519" s="53">
        <f>SUM(I509:I518)</f>
        <v>1844.8012000000001</v>
      </c>
      <c r="J519" s="65"/>
      <c r="K519" s="65">
        <v>2</v>
      </c>
      <c r="L519" s="55"/>
      <c r="M519" s="53">
        <f>SUM(M509:M518)</f>
        <v>170.34399999999999</v>
      </c>
      <c r="N519" s="55"/>
      <c r="O519" s="53">
        <f>SUM(O509:O518)</f>
        <v>1674.4572000000001</v>
      </c>
      <c r="P519" s="55"/>
      <c r="Q519" s="53">
        <v>0</v>
      </c>
      <c r="R519" s="55"/>
      <c r="S519" s="53">
        <v>0</v>
      </c>
    </row>
    <row r="520" spans="2:19" ht="15.75" customHeight="1" thickTop="1" x14ac:dyDescent="0.25">
      <c r="C520" s="19"/>
      <c r="D520" s="20" t="s">
        <v>1047</v>
      </c>
      <c r="E520" s="20"/>
      <c r="F520" s="20"/>
      <c r="G520" s="20"/>
      <c r="H520" s="20"/>
      <c r="I520" s="56"/>
      <c r="J520" s="68"/>
      <c r="K520" s="68">
        <v>2</v>
      </c>
      <c r="L520" s="56"/>
      <c r="M520" s="56"/>
      <c r="N520" s="56"/>
      <c r="O520" s="56"/>
      <c r="P520" s="56"/>
      <c r="Q520" s="56"/>
      <c r="R520" s="56"/>
      <c r="S520" s="56"/>
    </row>
    <row r="521" spans="2:19" ht="22.5" customHeight="1" x14ac:dyDescent="0.25">
      <c r="B521" s="1" t="s">
        <v>21</v>
      </c>
      <c r="C521" s="10" t="s">
        <v>1048</v>
      </c>
      <c r="D521" s="10" t="s">
        <v>1049</v>
      </c>
      <c r="E521" s="10" t="s">
        <v>1050</v>
      </c>
      <c r="F521" s="10" t="s">
        <v>53</v>
      </c>
      <c r="G521" s="10">
        <v>10</v>
      </c>
      <c r="H521" s="10">
        <v>1680</v>
      </c>
      <c r="I521" s="26">
        <f t="shared" ref="I521:I527" si="29">G521*H521/1000</f>
        <v>16.8</v>
      </c>
      <c r="J521" s="23" t="s">
        <v>49</v>
      </c>
      <c r="K521" s="23">
        <v>2</v>
      </c>
      <c r="L521" s="26">
        <v>0</v>
      </c>
      <c r="M521" s="26">
        <v>0</v>
      </c>
      <c r="N521" s="26">
        <v>10</v>
      </c>
      <c r="O521" s="26">
        <v>16.8</v>
      </c>
      <c r="P521" s="26">
        <v>0</v>
      </c>
      <c r="Q521" s="26">
        <v>0</v>
      </c>
      <c r="R521" s="26">
        <v>0</v>
      </c>
      <c r="S521" s="26">
        <v>0</v>
      </c>
    </row>
    <row r="522" spans="2:19" ht="24.75" customHeight="1" x14ac:dyDescent="0.25">
      <c r="B522" s="1" t="s">
        <v>21</v>
      </c>
      <c r="C522" s="10" t="s">
        <v>1051</v>
      </c>
      <c r="D522" s="10" t="s">
        <v>1052</v>
      </c>
      <c r="E522" s="10" t="s">
        <v>1053</v>
      </c>
      <c r="F522" s="10" t="s">
        <v>86</v>
      </c>
      <c r="G522" s="10">
        <v>0</v>
      </c>
      <c r="H522" s="10">
        <v>2100</v>
      </c>
      <c r="I522" s="26">
        <f t="shared" si="29"/>
        <v>0</v>
      </c>
      <c r="J522" s="23" t="s">
        <v>49</v>
      </c>
      <c r="K522" s="23">
        <v>2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</row>
    <row r="523" spans="2:19" ht="22.5" customHeight="1" x14ac:dyDescent="0.25">
      <c r="B523" s="1" t="s">
        <v>21</v>
      </c>
      <c r="C523" s="10" t="s">
        <v>1054</v>
      </c>
      <c r="D523" s="10" t="s">
        <v>1052</v>
      </c>
      <c r="E523" s="10" t="s">
        <v>1055</v>
      </c>
      <c r="F523" s="10" t="s">
        <v>86</v>
      </c>
      <c r="G523" s="10">
        <v>359</v>
      </c>
      <c r="H523" s="10">
        <v>2100</v>
      </c>
      <c r="I523" s="26">
        <f t="shared" si="29"/>
        <v>753.9</v>
      </c>
      <c r="J523" s="23" t="s">
        <v>49</v>
      </c>
      <c r="K523" s="23">
        <v>2</v>
      </c>
      <c r="L523" s="26">
        <v>98</v>
      </c>
      <c r="M523" s="26">
        <v>205.8</v>
      </c>
      <c r="N523" s="26">
        <f>G523-L523</f>
        <v>261</v>
      </c>
      <c r="O523" s="26">
        <f>H523*N523/1000</f>
        <v>548.1</v>
      </c>
      <c r="P523" s="26">
        <v>0</v>
      </c>
      <c r="Q523" s="26">
        <v>0</v>
      </c>
      <c r="R523" s="26">
        <v>0</v>
      </c>
      <c r="S523" s="26">
        <v>0</v>
      </c>
    </row>
    <row r="524" spans="2:19" ht="22.5" customHeight="1" x14ac:dyDescent="0.25">
      <c r="B524" s="1" t="s">
        <v>21</v>
      </c>
      <c r="C524" s="10" t="s">
        <v>1056</v>
      </c>
      <c r="D524" s="10" t="s">
        <v>1052</v>
      </c>
      <c r="E524" s="10" t="s">
        <v>1057</v>
      </c>
      <c r="F524" s="10" t="s">
        <v>86</v>
      </c>
      <c r="G524" s="10">
        <v>30</v>
      </c>
      <c r="H524" s="10">
        <v>2100</v>
      </c>
      <c r="I524" s="26">
        <f t="shared" si="29"/>
        <v>63</v>
      </c>
      <c r="J524" s="23" t="s">
        <v>49</v>
      </c>
      <c r="K524" s="23">
        <v>2</v>
      </c>
      <c r="L524" s="26">
        <v>30</v>
      </c>
      <c r="M524" s="26">
        <v>63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</row>
    <row r="525" spans="2:19" ht="22.5" customHeight="1" x14ac:dyDescent="0.25">
      <c r="B525" s="1" t="s">
        <v>21</v>
      </c>
      <c r="C525" s="10" t="s">
        <v>1058</v>
      </c>
      <c r="D525" s="10" t="s">
        <v>1052</v>
      </c>
      <c r="E525" s="10" t="s">
        <v>1059</v>
      </c>
      <c r="F525" s="10" t="s">
        <v>86</v>
      </c>
      <c r="G525" s="10">
        <v>0</v>
      </c>
      <c r="H525" s="10">
        <v>2100</v>
      </c>
      <c r="I525" s="26">
        <f t="shared" si="29"/>
        <v>0</v>
      </c>
      <c r="J525" s="23" t="s">
        <v>49</v>
      </c>
      <c r="K525" s="23">
        <v>2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</row>
    <row r="526" spans="2:19" ht="24.75" customHeight="1" x14ac:dyDescent="0.25">
      <c r="B526" s="1" t="s">
        <v>21</v>
      </c>
      <c r="C526" s="10" t="s">
        <v>1060</v>
      </c>
      <c r="D526" s="10" t="s">
        <v>1052</v>
      </c>
      <c r="E526" s="10" t="s">
        <v>1061</v>
      </c>
      <c r="F526" s="10" t="s">
        <v>86</v>
      </c>
      <c r="G526" s="10">
        <v>112</v>
      </c>
      <c r="H526" s="10">
        <v>2100</v>
      </c>
      <c r="I526" s="26">
        <f t="shared" si="29"/>
        <v>235.2</v>
      </c>
      <c r="J526" s="23" t="s">
        <v>49</v>
      </c>
      <c r="K526" s="23">
        <v>2</v>
      </c>
      <c r="L526" s="26">
        <v>112</v>
      </c>
      <c r="M526" s="26">
        <v>235.2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</row>
    <row r="527" spans="2:19" ht="24.75" customHeight="1" thickBot="1" x14ac:dyDescent="0.3">
      <c r="B527" s="1" t="s">
        <v>21</v>
      </c>
      <c r="C527" s="10" t="s">
        <v>1062</v>
      </c>
      <c r="D527" s="10" t="s">
        <v>1052</v>
      </c>
      <c r="E527" s="10" t="s">
        <v>1063</v>
      </c>
      <c r="F527" s="10" t="s">
        <v>86</v>
      </c>
      <c r="G527" s="10">
        <v>90.39</v>
      </c>
      <c r="H527" s="10">
        <v>2100</v>
      </c>
      <c r="I527" s="26">
        <f t="shared" si="29"/>
        <v>189.81899999999999</v>
      </c>
      <c r="J527" s="23" t="s">
        <v>49</v>
      </c>
      <c r="K527" s="23">
        <v>2</v>
      </c>
      <c r="L527" s="26">
        <f>G527-N527</f>
        <v>42.39</v>
      </c>
      <c r="M527" s="26">
        <f>H527*L527/1000</f>
        <v>89.019000000000005</v>
      </c>
      <c r="N527" s="26">
        <v>48</v>
      </c>
      <c r="O527" s="26">
        <v>100.8</v>
      </c>
      <c r="P527" s="26">
        <v>0</v>
      </c>
      <c r="Q527" s="26">
        <v>0</v>
      </c>
      <c r="R527" s="26">
        <v>0</v>
      </c>
      <c r="S527" s="26">
        <v>0</v>
      </c>
    </row>
    <row r="528" spans="2:19" ht="16.5" customHeight="1" thickTop="1" thickBot="1" x14ac:dyDescent="0.35">
      <c r="C528" s="103"/>
      <c r="D528" s="103"/>
      <c r="E528" s="15"/>
      <c r="F528" s="15"/>
      <c r="G528" s="15"/>
      <c r="H528" s="18"/>
      <c r="I528" s="53">
        <f>SUM(I521:I527)</f>
        <v>1258.7189999999998</v>
      </c>
      <c r="J528" s="65"/>
      <c r="K528" s="65"/>
      <c r="L528" s="55"/>
      <c r="M528" s="53">
        <f>SUM(M521:M527)</f>
        <v>593.01900000000001</v>
      </c>
      <c r="N528" s="55"/>
      <c r="O528" s="53">
        <f>SUM(O521:O527)</f>
        <v>665.69999999999993</v>
      </c>
      <c r="P528" s="55"/>
      <c r="Q528" s="53">
        <v>0</v>
      </c>
      <c r="R528" s="55"/>
      <c r="S528" s="53">
        <v>0</v>
      </c>
    </row>
    <row r="529" spans="2:19" ht="15.75" customHeight="1" thickTop="1" x14ac:dyDescent="0.25">
      <c r="C529" s="19"/>
      <c r="D529" s="20" t="s">
        <v>1064</v>
      </c>
      <c r="E529" s="20"/>
      <c r="F529" s="20"/>
      <c r="G529" s="20"/>
      <c r="H529" s="20"/>
      <c r="I529" s="56"/>
      <c r="J529" s="68"/>
      <c r="K529" s="68"/>
      <c r="L529" s="56"/>
      <c r="M529" s="56"/>
      <c r="N529" s="56"/>
      <c r="O529" s="56"/>
      <c r="P529" s="56"/>
      <c r="Q529" s="56"/>
      <c r="R529" s="56"/>
      <c r="S529" s="56"/>
    </row>
    <row r="530" spans="2:19" ht="22.5" customHeight="1" x14ac:dyDescent="0.25">
      <c r="B530" s="1" t="s">
        <v>21</v>
      </c>
      <c r="C530" s="10" t="s">
        <v>1065</v>
      </c>
      <c r="D530" s="10" t="s">
        <v>1066</v>
      </c>
      <c r="E530" s="10" t="s">
        <v>1067</v>
      </c>
      <c r="F530" s="10" t="s">
        <v>81</v>
      </c>
      <c r="G530" s="26">
        <v>0.22</v>
      </c>
      <c r="H530" s="10">
        <v>364000</v>
      </c>
      <c r="I530" s="26">
        <f t="shared" ref="I530:I561" si="30">G530*H530/1000</f>
        <v>80.08</v>
      </c>
      <c r="J530" s="23" t="s">
        <v>49</v>
      </c>
      <c r="K530" s="23">
        <v>1</v>
      </c>
      <c r="L530" s="26">
        <v>0.22</v>
      </c>
      <c r="M530" s="26">
        <v>80.08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</row>
    <row r="531" spans="2:19" ht="22.5" customHeight="1" x14ac:dyDescent="0.25">
      <c r="B531" s="1" t="s">
        <v>21</v>
      </c>
      <c r="C531" s="10" t="s">
        <v>1068</v>
      </c>
      <c r="D531" s="10" t="s">
        <v>1066</v>
      </c>
      <c r="E531" s="10" t="s">
        <v>1069</v>
      </c>
      <c r="F531" s="10" t="s">
        <v>81</v>
      </c>
      <c r="G531" s="26">
        <v>0.16</v>
      </c>
      <c r="H531" s="10">
        <v>364000</v>
      </c>
      <c r="I531" s="26">
        <f t="shared" si="30"/>
        <v>58.24</v>
      </c>
      <c r="J531" s="23" t="s">
        <v>49</v>
      </c>
      <c r="K531" s="23">
        <v>1</v>
      </c>
      <c r="L531" s="26">
        <v>0</v>
      </c>
      <c r="M531" s="26">
        <v>0</v>
      </c>
      <c r="N531" s="26">
        <v>0.16</v>
      </c>
      <c r="O531" s="26">
        <v>58.24</v>
      </c>
      <c r="P531" s="26">
        <v>0</v>
      </c>
      <c r="Q531" s="26">
        <v>0</v>
      </c>
      <c r="R531" s="26">
        <v>0</v>
      </c>
      <c r="S531" s="26">
        <v>0</v>
      </c>
    </row>
    <row r="532" spans="2:19" ht="24.75" customHeight="1" x14ac:dyDescent="0.25">
      <c r="B532" s="1" t="s">
        <v>21</v>
      </c>
      <c r="C532" s="10" t="s">
        <v>1070</v>
      </c>
      <c r="D532" s="10" t="s">
        <v>1071</v>
      </c>
      <c r="E532" s="10" t="s">
        <v>1072</v>
      </c>
      <c r="F532" s="10" t="s">
        <v>81</v>
      </c>
      <c r="G532" s="26">
        <v>3.6764999999999999</v>
      </c>
      <c r="H532" s="10">
        <v>371250</v>
      </c>
      <c r="I532" s="67">
        <f t="shared" si="30"/>
        <v>1364.900625</v>
      </c>
      <c r="J532" s="23" t="s">
        <v>49</v>
      </c>
      <c r="K532" s="23">
        <v>1</v>
      </c>
      <c r="L532" s="26">
        <v>3.6764999999999999</v>
      </c>
      <c r="M532" s="67">
        <v>1364.900625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</row>
    <row r="533" spans="2:19" ht="22.5" customHeight="1" x14ac:dyDescent="0.25">
      <c r="B533" s="1" t="s">
        <v>21</v>
      </c>
      <c r="C533" s="10" t="s">
        <v>1073</v>
      </c>
      <c r="D533" s="10" t="s">
        <v>1074</v>
      </c>
      <c r="E533" s="10" t="s">
        <v>1075</v>
      </c>
      <c r="F533" s="10" t="s">
        <v>81</v>
      </c>
      <c r="G533" s="26">
        <v>0.76</v>
      </c>
      <c r="H533" s="10">
        <v>385000</v>
      </c>
      <c r="I533" s="26">
        <f t="shared" si="30"/>
        <v>292.60000000000002</v>
      </c>
      <c r="J533" s="23" t="s">
        <v>49</v>
      </c>
      <c r="K533" s="23">
        <v>1</v>
      </c>
      <c r="L533" s="26">
        <v>0.02</v>
      </c>
      <c r="M533" s="26">
        <v>7.7</v>
      </c>
      <c r="N533" s="26">
        <v>0.74</v>
      </c>
      <c r="O533" s="26">
        <v>284.89999999999998</v>
      </c>
      <c r="P533" s="26">
        <v>0</v>
      </c>
      <c r="Q533" s="26">
        <v>0</v>
      </c>
      <c r="R533" s="26">
        <v>0</v>
      </c>
      <c r="S533" s="26">
        <v>0</v>
      </c>
    </row>
    <row r="534" spans="2:19" ht="22.5" customHeight="1" x14ac:dyDescent="0.25">
      <c r="B534" s="1" t="s">
        <v>21</v>
      </c>
      <c r="C534" s="10" t="s">
        <v>1076</v>
      </c>
      <c r="D534" s="10" t="s">
        <v>1074</v>
      </c>
      <c r="E534" s="10" t="s">
        <v>1077</v>
      </c>
      <c r="F534" s="10" t="s">
        <v>81</v>
      </c>
      <c r="G534" s="26">
        <v>3.532</v>
      </c>
      <c r="H534" s="10">
        <v>371250</v>
      </c>
      <c r="I534" s="67">
        <f t="shared" si="30"/>
        <v>1311.2550000000001</v>
      </c>
      <c r="J534" s="23" t="s">
        <v>49</v>
      </c>
      <c r="K534" s="23">
        <v>1</v>
      </c>
      <c r="L534" s="26">
        <v>3.262</v>
      </c>
      <c r="M534" s="26">
        <v>1211.0174999999999</v>
      </c>
      <c r="N534" s="26">
        <v>0.27</v>
      </c>
      <c r="O534" s="26">
        <v>100.2375</v>
      </c>
      <c r="P534" s="26">
        <v>0</v>
      </c>
      <c r="Q534" s="26">
        <v>0</v>
      </c>
      <c r="R534" s="26">
        <v>0</v>
      </c>
      <c r="S534" s="26">
        <v>0</v>
      </c>
    </row>
    <row r="535" spans="2:19" ht="22.5" customHeight="1" x14ac:dyDescent="0.25">
      <c r="B535" s="1" t="s">
        <v>21</v>
      </c>
      <c r="C535" s="10" t="s">
        <v>1078</v>
      </c>
      <c r="D535" s="10" t="s">
        <v>1079</v>
      </c>
      <c r="E535" s="10" t="s">
        <v>1080</v>
      </c>
      <c r="F535" s="10" t="s">
        <v>81</v>
      </c>
      <c r="G535" s="26">
        <v>0.10300000000000001</v>
      </c>
      <c r="H535" s="10">
        <v>379200</v>
      </c>
      <c r="I535" s="67">
        <f t="shared" si="30"/>
        <v>39.057600000000008</v>
      </c>
      <c r="J535" s="23" t="s">
        <v>49</v>
      </c>
      <c r="K535" s="23">
        <v>1</v>
      </c>
      <c r="L535" s="26">
        <v>0.10300000000000001</v>
      </c>
      <c r="M535" s="26">
        <v>39.057600000000008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</row>
    <row r="536" spans="2:19" ht="22.5" customHeight="1" x14ac:dyDescent="0.25">
      <c r="B536" s="1" t="s">
        <v>21</v>
      </c>
      <c r="C536" s="10" t="s">
        <v>1081</v>
      </c>
      <c r="D536" s="10" t="s">
        <v>1079</v>
      </c>
      <c r="E536" s="10" t="s">
        <v>1082</v>
      </c>
      <c r="F536" s="10" t="s">
        <v>86</v>
      </c>
      <c r="G536" s="26">
        <v>1303.6560000000002</v>
      </c>
      <c r="H536" s="10">
        <v>316.25</v>
      </c>
      <c r="I536" s="67">
        <f t="shared" si="30"/>
        <v>412.2812100000001</v>
      </c>
      <c r="J536" s="23" t="s">
        <v>49</v>
      </c>
      <c r="K536" s="23">
        <v>1</v>
      </c>
      <c r="L536" s="26">
        <v>1303.6560000000002</v>
      </c>
      <c r="M536" s="26">
        <v>412.2812100000001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</row>
    <row r="537" spans="2:19" ht="22.5" customHeight="1" x14ac:dyDescent="0.25">
      <c r="B537" s="1" t="s">
        <v>21</v>
      </c>
      <c r="C537" s="10" t="s">
        <v>1083</v>
      </c>
      <c r="D537" s="10" t="s">
        <v>1084</v>
      </c>
      <c r="E537" s="10" t="s">
        <v>1085</v>
      </c>
      <c r="F537" s="10" t="s">
        <v>81</v>
      </c>
      <c r="G537" s="26">
        <v>6.2751720000000013</v>
      </c>
      <c r="H537" s="10">
        <v>335000</v>
      </c>
      <c r="I537" s="67">
        <f t="shared" si="30"/>
        <v>2102.1826200000005</v>
      </c>
      <c r="J537" s="23" t="s">
        <v>49</v>
      </c>
      <c r="K537" s="23">
        <v>1</v>
      </c>
      <c r="L537" s="26">
        <v>4.9882000000000009</v>
      </c>
      <c r="M537" s="26">
        <v>1671.0470000000003</v>
      </c>
      <c r="N537" s="26">
        <v>1.286972</v>
      </c>
      <c r="O537" s="26">
        <v>431.13562000000002</v>
      </c>
      <c r="P537" s="26">
        <v>0</v>
      </c>
      <c r="Q537" s="26">
        <v>0</v>
      </c>
      <c r="R537" s="26">
        <v>0</v>
      </c>
      <c r="S537" s="26">
        <v>0</v>
      </c>
    </row>
    <row r="538" spans="2:19" ht="24.75" customHeight="1" x14ac:dyDescent="0.25">
      <c r="B538" s="1" t="s">
        <v>21</v>
      </c>
      <c r="C538" s="10" t="s">
        <v>1086</v>
      </c>
      <c r="D538" s="10" t="s">
        <v>1087</v>
      </c>
      <c r="E538" s="10" t="s">
        <v>1088</v>
      </c>
      <c r="F538" s="10" t="s">
        <v>81</v>
      </c>
      <c r="G538" s="26">
        <v>0.18900000000000003</v>
      </c>
      <c r="H538" s="10">
        <v>422400</v>
      </c>
      <c r="I538" s="67">
        <f t="shared" si="30"/>
        <v>79.833600000000004</v>
      </c>
      <c r="J538" s="23" t="s">
        <v>49</v>
      </c>
      <c r="K538" s="23">
        <v>1</v>
      </c>
      <c r="L538" s="26">
        <v>1.0999999999999999E-2</v>
      </c>
      <c r="M538" s="26">
        <v>4.6463999999999999</v>
      </c>
      <c r="N538" s="26">
        <v>0.17800000000000002</v>
      </c>
      <c r="O538" s="26">
        <v>75.187200000000018</v>
      </c>
      <c r="P538" s="26">
        <v>0</v>
      </c>
      <c r="Q538" s="26">
        <v>0</v>
      </c>
      <c r="R538" s="26">
        <v>0</v>
      </c>
      <c r="S538" s="26">
        <v>0</v>
      </c>
    </row>
    <row r="539" spans="2:19" ht="22.5" customHeight="1" x14ac:dyDescent="0.25">
      <c r="B539" s="1" t="s">
        <v>21</v>
      </c>
      <c r="C539" s="10" t="s">
        <v>1089</v>
      </c>
      <c r="D539" s="10" t="s">
        <v>1090</v>
      </c>
      <c r="E539" s="10" t="s">
        <v>1091</v>
      </c>
      <c r="F539" s="10" t="s">
        <v>81</v>
      </c>
      <c r="G539" s="26">
        <v>0.315</v>
      </c>
      <c r="H539" s="10">
        <v>335000</v>
      </c>
      <c r="I539" s="67">
        <f t="shared" si="30"/>
        <v>105.52500000000001</v>
      </c>
      <c r="J539" s="23" t="s">
        <v>49</v>
      </c>
      <c r="K539" s="23">
        <v>1</v>
      </c>
      <c r="L539" s="26">
        <v>0.315</v>
      </c>
      <c r="M539" s="26">
        <v>105.52500000000001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</row>
    <row r="540" spans="2:19" ht="22.5" customHeight="1" x14ac:dyDescent="0.25">
      <c r="B540" s="1" t="s">
        <v>21</v>
      </c>
      <c r="C540" s="10" t="s">
        <v>1092</v>
      </c>
      <c r="D540" s="10" t="s">
        <v>1093</v>
      </c>
      <c r="E540" s="10" t="s">
        <v>1094</v>
      </c>
      <c r="F540" s="10" t="s">
        <v>86</v>
      </c>
      <c r="G540" s="26">
        <v>230</v>
      </c>
      <c r="H540" s="10">
        <v>6375</v>
      </c>
      <c r="I540" s="26">
        <f t="shared" si="30"/>
        <v>1466.25</v>
      </c>
      <c r="J540" s="23" t="s">
        <v>49</v>
      </c>
      <c r="K540" s="23">
        <v>1</v>
      </c>
      <c r="L540" s="26">
        <v>200</v>
      </c>
      <c r="M540" s="26">
        <v>1275</v>
      </c>
      <c r="N540" s="26">
        <v>30</v>
      </c>
      <c r="O540" s="26">
        <v>191.25</v>
      </c>
      <c r="P540" s="26">
        <v>0</v>
      </c>
      <c r="Q540" s="26">
        <v>0</v>
      </c>
      <c r="R540" s="26">
        <v>0</v>
      </c>
      <c r="S540" s="26">
        <v>0</v>
      </c>
    </row>
    <row r="541" spans="2:19" ht="24.75" customHeight="1" x14ac:dyDescent="0.25">
      <c r="B541" s="1" t="s">
        <v>21</v>
      </c>
      <c r="C541" s="10" t="s">
        <v>1095</v>
      </c>
      <c r="D541" s="10" t="s">
        <v>1096</v>
      </c>
      <c r="E541" s="10" t="s">
        <v>1097</v>
      </c>
      <c r="F541" s="10" t="s">
        <v>1098</v>
      </c>
      <c r="G541" s="26">
        <v>2</v>
      </c>
      <c r="H541" s="10">
        <v>1884</v>
      </c>
      <c r="I541" s="26">
        <f t="shared" si="30"/>
        <v>3.7679999999999998</v>
      </c>
      <c r="J541" s="23" t="s">
        <v>49</v>
      </c>
      <c r="K541" s="23">
        <v>1</v>
      </c>
      <c r="L541" s="26">
        <v>0</v>
      </c>
      <c r="M541" s="26">
        <v>0</v>
      </c>
      <c r="N541" s="26">
        <v>2</v>
      </c>
      <c r="O541" s="26">
        <v>3.7679999999999998</v>
      </c>
      <c r="P541" s="26">
        <v>0</v>
      </c>
      <c r="Q541" s="26">
        <v>0</v>
      </c>
      <c r="R541" s="26">
        <v>0</v>
      </c>
      <c r="S541" s="26">
        <v>0</v>
      </c>
    </row>
    <row r="542" spans="2:19" ht="22.5" customHeight="1" x14ac:dyDescent="0.25">
      <c r="B542" s="1" t="s">
        <v>21</v>
      </c>
      <c r="C542" s="10" t="s">
        <v>1099</v>
      </c>
      <c r="D542" s="10" t="s">
        <v>1066</v>
      </c>
      <c r="E542" s="10" t="s">
        <v>1100</v>
      </c>
      <c r="F542" s="10" t="s">
        <v>81</v>
      </c>
      <c r="G542" s="26">
        <v>7.0499999999999993E-2</v>
      </c>
      <c r="H542" s="10">
        <v>383500</v>
      </c>
      <c r="I542" s="67">
        <f t="shared" si="30"/>
        <v>27.036749999999998</v>
      </c>
      <c r="J542" s="23" t="s">
        <v>49</v>
      </c>
      <c r="K542" s="23">
        <v>1</v>
      </c>
      <c r="L542" s="26">
        <v>6.0499999999999998E-2</v>
      </c>
      <c r="M542" s="26">
        <v>23.201750000000001</v>
      </c>
      <c r="N542" s="26">
        <v>0.01</v>
      </c>
      <c r="O542" s="26">
        <v>3.835</v>
      </c>
      <c r="P542" s="26">
        <v>0</v>
      </c>
      <c r="Q542" s="26">
        <v>0</v>
      </c>
      <c r="R542" s="26">
        <v>0</v>
      </c>
      <c r="S542" s="26">
        <v>0</v>
      </c>
    </row>
    <row r="543" spans="2:19" ht="24.75" customHeight="1" x14ac:dyDescent="0.25">
      <c r="B543" s="1" t="s">
        <v>21</v>
      </c>
      <c r="C543" s="10" t="s">
        <v>1101</v>
      </c>
      <c r="D543" s="10" t="s">
        <v>1102</v>
      </c>
      <c r="E543" s="10" t="s">
        <v>1103</v>
      </c>
      <c r="F543" s="10" t="s">
        <v>81</v>
      </c>
      <c r="G543" s="26">
        <v>1.7999999999999998</v>
      </c>
      <c r="H543" s="10">
        <v>356200</v>
      </c>
      <c r="I543" s="26">
        <f t="shared" si="30"/>
        <v>641.15999999999985</v>
      </c>
      <c r="J543" s="23" t="s">
        <v>49</v>
      </c>
      <c r="K543" s="23">
        <v>1</v>
      </c>
      <c r="L543" s="26">
        <v>1.7999999999999998</v>
      </c>
      <c r="M543" s="26">
        <v>641.15999999999985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</row>
    <row r="544" spans="2:19" ht="24.75" customHeight="1" x14ac:dyDescent="0.25">
      <c r="B544" s="1" t="s">
        <v>21</v>
      </c>
      <c r="C544" s="10" t="s">
        <v>1104</v>
      </c>
      <c r="D544" s="10" t="s">
        <v>1105</v>
      </c>
      <c r="E544" s="10" t="s">
        <v>1106</v>
      </c>
      <c r="F544" s="10" t="s">
        <v>53</v>
      </c>
      <c r="G544" s="26">
        <v>254</v>
      </c>
      <c r="H544" s="10">
        <v>37200</v>
      </c>
      <c r="I544" s="26">
        <f t="shared" si="30"/>
        <v>9448.7999999999993</v>
      </c>
      <c r="J544" s="23" t="s">
        <v>49</v>
      </c>
      <c r="K544" s="23">
        <v>2</v>
      </c>
      <c r="L544" s="26">
        <v>48</v>
      </c>
      <c r="M544" s="26">
        <v>1785.6</v>
      </c>
      <c r="N544" s="26">
        <v>206</v>
      </c>
      <c r="O544" s="26">
        <v>7663.2</v>
      </c>
      <c r="P544" s="26">
        <v>0</v>
      </c>
      <c r="Q544" s="26">
        <v>0</v>
      </c>
      <c r="R544" s="26">
        <v>0</v>
      </c>
      <c r="S544" s="26">
        <v>0</v>
      </c>
    </row>
    <row r="545" spans="2:19" ht="22.5" customHeight="1" x14ac:dyDescent="0.25">
      <c r="B545" s="1" t="s">
        <v>21</v>
      </c>
      <c r="C545" s="10" t="s">
        <v>1107</v>
      </c>
      <c r="D545" s="10" t="s">
        <v>1108</v>
      </c>
      <c r="E545" s="10" t="s">
        <v>1109</v>
      </c>
      <c r="F545" s="10" t="s">
        <v>81</v>
      </c>
      <c r="G545" s="26">
        <v>0.2</v>
      </c>
      <c r="H545" s="10">
        <v>448800</v>
      </c>
      <c r="I545" s="26">
        <f t="shared" si="30"/>
        <v>89.76</v>
      </c>
      <c r="J545" s="23" t="s">
        <v>49</v>
      </c>
      <c r="K545" s="23">
        <v>1</v>
      </c>
      <c r="L545" s="26">
        <v>0.2</v>
      </c>
      <c r="M545" s="26">
        <v>89.76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</row>
    <row r="546" spans="2:19" ht="22.5" customHeight="1" x14ac:dyDescent="0.25">
      <c r="B546" s="1" t="s">
        <v>21</v>
      </c>
      <c r="C546" s="10" t="s">
        <v>1110</v>
      </c>
      <c r="D546" s="10" t="s">
        <v>1111</v>
      </c>
      <c r="E546" s="10" t="s">
        <v>1112</v>
      </c>
      <c r="F546" s="10" t="s">
        <v>53</v>
      </c>
      <c r="G546" s="26">
        <v>3</v>
      </c>
      <c r="H546" s="10">
        <v>5064</v>
      </c>
      <c r="I546" s="26">
        <f t="shared" si="30"/>
        <v>15.192</v>
      </c>
      <c r="J546" s="23" t="s">
        <v>49</v>
      </c>
      <c r="K546" s="23">
        <v>1</v>
      </c>
      <c r="L546" s="26">
        <v>3</v>
      </c>
      <c r="M546" s="26">
        <v>15.192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</row>
    <row r="547" spans="2:19" ht="22.5" customHeight="1" x14ac:dyDescent="0.25">
      <c r="B547" s="1" t="s">
        <v>21</v>
      </c>
      <c r="C547" s="10" t="s">
        <v>1113</v>
      </c>
      <c r="D547" s="10" t="s">
        <v>1114</v>
      </c>
      <c r="E547" s="10" t="s">
        <v>1115</v>
      </c>
      <c r="F547" s="10" t="s">
        <v>53</v>
      </c>
      <c r="G547" s="26">
        <v>17</v>
      </c>
      <c r="H547" s="13">
        <v>7000</v>
      </c>
      <c r="I547" s="26">
        <f t="shared" si="30"/>
        <v>119</v>
      </c>
      <c r="J547" s="23" t="s">
        <v>49</v>
      </c>
      <c r="K547" s="23">
        <v>2</v>
      </c>
      <c r="L547" s="26">
        <v>17</v>
      </c>
      <c r="M547" s="26">
        <v>119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</row>
    <row r="548" spans="2:19" ht="22.5" customHeight="1" x14ac:dyDescent="0.25">
      <c r="B548" s="1" t="s">
        <v>21</v>
      </c>
      <c r="C548" s="10" t="s">
        <v>1116</v>
      </c>
      <c r="D548" s="10" t="s">
        <v>1117</v>
      </c>
      <c r="E548" s="10" t="s">
        <v>1118</v>
      </c>
      <c r="F548" s="10" t="s">
        <v>53</v>
      </c>
      <c r="G548" s="26">
        <v>13</v>
      </c>
      <c r="H548" s="10">
        <v>8100</v>
      </c>
      <c r="I548" s="26">
        <f t="shared" si="30"/>
        <v>105.3</v>
      </c>
      <c r="J548" s="23" t="s">
        <v>49</v>
      </c>
      <c r="K548" s="23">
        <v>2</v>
      </c>
      <c r="L548" s="26">
        <v>13</v>
      </c>
      <c r="M548" s="26">
        <v>105.3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</row>
    <row r="549" spans="2:19" ht="22.5" customHeight="1" x14ac:dyDescent="0.25">
      <c r="B549" s="1" t="s">
        <v>21</v>
      </c>
      <c r="C549" s="10" t="s">
        <v>1119</v>
      </c>
      <c r="D549" s="10" t="s">
        <v>1120</v>
      </c>
      <c r="E549" s="10" t="s">
        <v>1121</v>
      </c>
      <c r="F549" s="10" t="s">
        <v>53</v>
      </c>
      <c r="G549" s="26">
        <v>63</v>
      </c>
      <c r="H549" s="10">
        <v>5760</v>
      </c>
      <c r="I549" s="26">
        <f t="shared" si="30"/>
        <v>362.88</v>
      </c>
      <c r="J549" s="23" t="s">
        <v>49</v>
      </c>
      <c r="K549" s="23">
        <v>2</v>
      </c>
      <c r="L549" s="26">
        <v>63</v>
      </c>
      <c r="M549" s="26">
        <v>362.88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</row>
    <row r="550" spans="2:19" ht="22.5" customHeight="1" x14ac:dyDescent="0.25">
      <c r="B550" s="1" t="s">
        <v>21</v>
      </c>
      <c r="C550" s="10" t="s">
        <v>1122</v>
      </c>
      <c r="D550" s="10" t="s">
        <v>1123</v>
      </c>
      <c r="E550" s="10" t="s">
        <v>1124</v>
      </c>
      <c r="F550" s="10" t="s">
        <v>53</v>
      </c>
      <c r="G550" s="26">
        <v>18</v>
      </c>
      <c r="H550" s="10">
        <v>2600</v>
      </c>
      <c r="I550" s="26">
        <f t="shared" si="30"/>
        <v>46.8</v>
      </c>
      <c r="J550" s="23" t="s">
        <v>49</v>
      </c>
      <c r="K550" s="23">
        <v>2</v>
      </c>
      <c r="L550" s="26">
        <v>18</v>
      </c>
      <c r="M550" s="26">
        <v>46.8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</row>
    <row r="551" spans="2:19" ht="22.5" customHeight="1" x14ac:dyDescent="0.25">
      <c r="B551" s="1" t="s">
        <v>21</v>
      </c>
      <c r="C551" s="10" t="s">
        <v>1125</v>
      </c>
      <c r="D551" s="10" t="s">
        <v>1126</v>
      </c>
      <c r="E551" s="10" t="s">
        <v>1127</v>
      </c>
      <c r="F551" s="10" t="s">
        <v>53</v>
      </c>
      <c r="G551" s="26">
        <v>181</v>
      </c>
      <c r="H551" s="10">
        <v>1524</v>
      </c>
      <c r="I551" s="67">
        <f t="shared" si="30"/>
        <v>275.84399999999999</v>
      </c>
      <c r="J551" s="23" t="s">
        <v>49</v>
      </c>
      <c r="K551" s="23">
        <v>2</v>
      </c>
      <c r="L551" s="26">
        <v>181</v>
      </c>
      <c r="M551" s="26">
        <v>275.84399999999999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</row>
    <row r="552" spans="2:19" ht="22.5" customHeight="1" x14ac:dyDescent="0.25">
      <c r="B552" s="1" t="s">
        <v>21</v>
      </c>
      <c r="C552" s="10" t="s">
        <v>1128</v>
      </c>
      <c r="D552" s="10" t="s">
        <v>1129</v>
      </c>
      <c r="E552" s="10" t="s">
        <v>1130</v>
      </c>
      <c r="F552" s="10" t="s">
        <v>53</v>
      </c>
      <c r="G552" s="26">
        <v>9</v>
      </c>
      <c r="H552" s="10">
        <v>4268.3999999999996</v>
      </c>
      <c r="I552" s="67">
        <f t="shared" si="30"/>
        <v>38.415599999999998</v>
      </c>
      <c r="J552" s="23" t="s">
        <v>49</v>
      </c>
      <c r="K552" s="23">
        <v>2</v>
      </c>
      <c r="L552" s="26">
        <v>9</v>
      </c>
      <c r="M552" s="26">
        <f>H552*L552/1000</f>
        <v>38.415599999999998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</row>
    <row r="553" spans="2:19" ht="22.5" customHeight="1" x14ac:dyDescent="0.25">
      <c r="B553" s="1" t="s">
        <v>21</v>
      </c>
      <c r="C553" s="10" t="s">
        <v>1131</v>
      </c>
      <c r="D553" s="10" t="s">
        <v>1132</v>
      </c>
      <c r="E553" s="10" t="s">
        <v>1133</v>
      </c>
      <c r="F553" s="10" t="s">
        <v>86</v>
      </c>
      <c r="G553" s="26">
        <v>360</v>
      </c>
      <c r="H553" s="10">
        <v>516</v>
      </c>
      <c r="I553" s="26">
        <f t="shared" si="30"/>
        <v>185.76</v>
      </c>
      <c r="J553" s="23" t="s">
        <v>49</v>
      </c>
      <c r="K553" s="23">
        <v>2</v>
      </c>
      <c r="L553" s="26">
        <v>0</v>
      </c>
      <c r="M553" s="26">
        <v>0</v>
      </c>
      <c r="N553" s="26">
        <v>360</v>
      </c>
      <c r="O553" s="26">
        <v>185.76</v>
      </c>
      <c r="P553" s="26">
        <v>0</v>
      </c>
      <c r="Q553" s="26">
        <v>0</v>
      </c>
      <c r="R553" s="26">
        <v>0</v>
      </c>
      <c r="S553" s="26">
        <v>0</v>
      </c>
    </row>
    <row r="554" spans="2:19" ht="22.5" customHeight="1" x14ac:dyDescent="0.25">
      <c r="B554" s="1" t="s">
        <v>21</v>
      </c>
      <c r="C554" s="10" t="s">
        <v>1134</v>
      </c>
      <c r="D554" s="10" t="s">
        <v>1135</v>
      </c>
      <c r="E554" s="10" t="s">
        <v>1135</v>
      </c>
      <c r="F554" s="10" t="s">
        <v>53</v>
      </c>
      <c r="G554" s="26">
        <v>50</v>
      </c>
      <c r="H554" s="10">
        <v>1680</v>
      </c>
      <c r="I554" s="26">
        <f t="shared" si="30"/>
        <v>84</v>
      </c>
      <c r="J554" s="23" t="s">
        <v>49</v>
      </c>
      <c r="K554" s="23">
        <v>2</v>
      </c>
      <c r="L554" s="26">
        <v>25</v>
      </c>
      <c r="M554" s="26">
        <v>42</v>
      </c>
      <c r="N554" s="26">
        <v>25</v>
      </c>
      <c r="O554" s="26">
        <v>42</v>
      </c>
      <c r="P554" s="26">
        <v>0</v>
      </c>
      <c r="Q554" s="26">
        <v>0</v>
      </c>
      <c r="R554" s="26">
        <v>0</v>
      </c>
      <c r="S554" s="26">
        <v>0</v>
      </c>
    </row>
    <row r="555" spans="2:19" ht="22.5" customHeight="1" x14ac:dyDescent="0.25">
      <c r="B555" s="1" t="s">
        <v>21</v>
      </c>
      <c r="C555" s="10" t="s">
        <v>1136</v>
      </c>
      <c r="D555" s="10" t="s">
        <v>1137</v>
      </c>
      <c r="E555" s="10" t="s">
        <v>1138</v>
      </c>
      <c r="F555" s="10" t="s">
        <v>81</v>
      </c>
      <c r="G555" s="26">
        <v>0.33999999999999997</v>
      </c>
      <c r="H555" s="10">
        <v>364000</v>
      </c>
      <c r="I555" s="26">
        <f t="shared" si="30"/>
        <v>123.75999999999999</v>
      </c>
      <c r="J555" s="23" t="s">
        <v>49</v>
      </c>
      <c r="K555" s="23">
        <v>2</v>
      </c>
      <c r="L555" s="26">
        <v>0.33999999999999997</v>
      </c>
      <c r="M555" s="26">
        <v>123.75999999999999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</row>
    <row r="556" spans="2:19" ht="36.75" customHeight="1" x14ac:dyDescent="0.25">
      <c r="B556" s="1" t="s">
        <v>21</v>
      </c>
      <c r="C556" s="10" t="s">
        <v>1139</v>
      </c>
      <c r="D556" s="10" t="s">
        <v>1140</v>
      </c>
      <c r="E556" s="10" t="s">
        <v>1141</v>
      </c>
      <c r="F556" s="10" t="s">
        <v>53</v>
      </c>
      <c r="G556" s="26">
        <v>1</v>
      </c>
      <c r="H556" s="10">
        <v>83040</v>
      </c>
      <c r="I556" s="26">
        <f t="shared" si="30"/>
        <v>83.04</v>
      </c>
      <c r="J556" s="23" t="s">
        <v>49</v>
      </c>
      <c r="K556" s="23">
        <v>2</v>
      </c>
      <c r="L556" s="26">
        <v>0</v>
      </c>
      <c r="M556" s="26">
        <v>0</v>
      </c>
      <c r="N556" s="26">
        <v>1</v>
      </c>
      <c r="O556" s="26">
        <v>83.04</v>
      </c>
      <c r="P556" s="26">
        <v>0</v>
      </c>
      <c r="Q556" s="26">
        <v>0</v>
      </c>
      <c r="R556" s="26">
        <v>0</v>
      </c>
      <c r="S556" s="26">
        <v>0</v>
      </c>
    </row>
    <row r="557" spans="2:19" ht="24.75" customHeight="1" x14ac:dyDescent="0.25">
      <c r="B557" s="1" t="s">
        <v>21</v>
      </c>
      <c r="C557" s="10" t="s">
        <v>1142</v>
      </c>
      <c r="D557" s="10" t="s">
        <v>830</v>
      </c>
      <c r="E557" s="10" t="s">
        <v>1143</v>
      </c>
      <c r="F557" s="10" t="s">
        <v>53</v>
      </c>
      <c r="G557" s="26">
        <v>266</v>
      </c>
      <c r="H557" s="10">
        <v>390</v>
      </c>
      <c r="I557" s="26">
        <f t="shared" si="30"/>
        <v>103.74</v>
      </c>
      <c r="J557" s="23" t="s">
        <v>49</v>
      </c>
      <c r="K557" s="23">
        <v>2</v>
      </c>
      <c r="L557" s="26">
        <v>50</v>
      </c>
      <c r="M557" s="26">
        <v>19.5</v>
      </c>
      <c r="N557" s="26">
        <v>216</v>
      </c>
      <c r="O557" s="26">
        <v>84.24</v>
      </c>
      <c r="P557" s="26">
        <v>0</v>
      </c>
      <c r="Q557" s="26">
        <v>0</v>
      </c>
      <c r="R557" s="26">
        <v>0</v>
      </c>
      <c r="S557" s="26">
        <v>0</v>
      </c>
    </row>
    <row r="558" spans="2:19" ht="22.5" customHeight="1" x14ac:dyDescent="0.25">
      <c r="B558" s="1" t="s">
        <v>21</v>
      </c>
      <c r="C558" s="10" t="s">
        <v>1144</v>
      </c>
      <c r="D558" s="10" t="s">
        <v>1145</v>
      </c>
      <c r="E558" s="10" t="s">
        <v>1146</v>
      </c>
      <c r="F558" s="10" t="s">
        <v>81</v>
      </c>
      <c r="G558" s="26">
        <v>2.0169999999999999</v>
      </c>
      <c r="H558" s="10">
        <v>362400</v>
      </c>
      <c r="I558" s="67">
        <f t="shared" si="30"/>
        <v>730.96079999999995</v>
      </c>
      <c r="J558" s="23" t="s">
        <v>49</v>
      </c>
      <c r="K558" s="23">
        <v>1</v>
      </c>
      <c r="L558" s="26">
        <v>0.187</v>
      </c>
      <c r="M558" s="26">
        <v>67.768799999999999</v>
      </c>
      <c r="N558" s="26">
        <v>1.83</v>
      </c>
      <c r="O558" s="26">
        <v>663.19200000000001</v>
      </c>
      <c r="P558" s="26">
        <v>0</v>
      </c>
      <c r="Q558" s="26">
        <v>0</v>
      </c>
      <c r="R558" s="26">
        <v>0</v>
      </c>
      <c r="S558" s="26">
        <v>0</v>
      </c>
    </row>
    <row r="559" spans="2:19" ht="24.75" customHeight="1" x14ac:dyDescent="0.25">
      <c r="B559" s="1" t="s">
        <v>21</v>
      </c>
      <c r="C559" s="10" t="s">
        <v>1147</v>
      </c>
      <c r="D559" s="10" t="s">
        <v>1090</v>
      </c>
      <c r="E559" s="10" t="s">
        <v>1148</v>
      </c>
      <c r="F559" s="10" t="s">
        <v>81</v>
      </c>
      <c r="G559" s="26">
        <v>0.40409999999999996</v>
      </c>
      <c r="H559" s="10">
        <v>422400</v>
      </c>
      <c r="I559" s="67">
        <f t="shared" si="30"/>
        <v>170.69183999999998</v>
      </c>
      <c r="J559" s="23" t="s">
        <v>49</v>
      </c>
      <c r="K559" s="23">
        <v>1</v>
      </c>
      <c r="L559" s="26">
        <v>0.40409999999999996</v>
      </c>
      <c r="M559" s="26">
        <v>170.69183999999998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</row>
    <row r="560" spans="2:19" ht="22.5" customHeight="1" x14ac:dyDescent="0.25">
      <c r="B560" s="1" t="s">
        <v>21</v>
      </c>
      <c r="C560" s="10" t="s">
        <v>1149</v>
      </c>
      <c r="D560" s="10" t="s">
        <v>1150</v>
      </c>
      <c r="E560" s="10" t="s">
        <v>1151</v>
      </c>
      <c r="F560" s="10" t="s">
        <v>53</v>
      </c>
      <c r="G560" s="26">
        <v>57</v>
      </c>
      <c r="H560" s="10">
        <v>3424.8</v>
      </c>
      <c r="I560" s="67">
        <f t="shared" si="30"/>
        <v>195.21360000000001</v>
      </c>
      <c r="J560" s="23" t="s">
        <v>49</v>
      </c>
      <c r="K560" s="23">
        <v>2</v>
      </c>
      <c r="L560" s="26">
        <v>57</v>
      </c>
      <c r="M560" s="26">
        <v>195.21360000000001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</row>
    <row r="561" spans="2:19" ht="22.5" customHeight="1" x14ac:dyDescent="0.25">
      <c r="B561" s="1" t="s">
        <v>21</v>
      </c>
      <c r="C561" s="10" t="s">
        <v>1152</v>
      </c>
      <c r="D561" s="10" t="s">
        <v>633</v>
      </c>
      <c r="E561" s="10" t="s">
        <v>1153</v>
      </c>
      <c r="F561" s="10" t="s">
        <v>53</v>
      </c>
      <c r="G561" s="26">
        <v>3</v>
      </c>
      <c r="H561" s="10">
        <v>21600</v>
      </c>
      <c r="I561" s="26">
        <f t="shared" si="30"/>
        <v>64.8</v>
      </c>
      <c r="J561" s="23" t="s">
        <v>49</v>
      </c>
      <c r="K561" s="23">
        <v>2</v>
      </c>
      <c r="L561" s="26">
        <v>0</v>
      </c>
      <c r="M561" s="26">
        <v>0</v>
      </c>
      <c r="N561" s="26">
        <v>3</v>
      </c>
      <c r="O561" s="26">
        <v>64.8</v>
      </c>
      <c r="P561" s="26">
        <v>0</v>
      </c>
      <c r="Q561" s="26">
        <v>0</v>
      </c>
      <c r="R561" s="26">
        <v>0</v>
      </c>
      <c r="S561" s="26">
        <v>0</v>
      </c>
    </row>
    <row r="562" spans="2:19" ht="24.75" customHeight="1" x14ac:dyDescent="0.25">
      <c r="B562" s="1" t="s">
        <v>21</v>
      </c>
      <c r="C562" s="10" t="s">
        <v>1154</v>
      </c>
      <c r="D562" s="10" t="s">
        <v>1155</v>
      </c>
      <c r="E562" s="10" t="s">
        <v>1156</v>
      </c>
      <c r="F562" s="10" t="s">
        <v>53</v>
      </c>
      <c r="G562" s="26">
        <v>4</v>
      </c>
      <c r="H562" s="10">
        <v>9000</v>
      </c>
      <c r="I562" s="26">
        <f t="shared" ref="I562:I593" si="31">G562*H562/1000</f>
        <v>36</v>
      </c>
      <c r="J562" s="23" t="s">
        <v>49</v>
      </c>
      <c r="K562" s="23">
        <v>2</v>
      </c>
      <c r="L562" s="26">
        <v>4</v>
      </c>
      <c r="M562" s="26">
        <v>36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</row>
    <row r="563" spans="2:19" ht="22.5" customHeight="1" x14ac:dyDescent="0.25">
      <c r="B563" s="1" t="s">
        <v>21</v>
      </c>
      <c r="C563" s="10" t="s">
        <v>1157</v>
      </c>
      <c r="D563" s="10" t="s">
        <v>1150</v>
      </c>
      <c r="E563" s="10" t="s">
        <v>1158</v>
      </c>
      <c r="F563" s="10" t="s">
        <v>53</v>
      </c>
      <c r="G563" s="26">
        <v>3</v>
      </c>
      <c r="H563" s="10">
        <v>12700</v>
      </c>
      <c r="I563" s="26">
        <f t="shared" si="31"/>
        <v>38.1</v>
      </c>
      <c r="J563" s="23" t="s">
        <v>49</v>
      </c>
      <c r="K563" s="23">
        <v>2</v>
      </c>
      <c r="L563" s="26">
        <v>3</v>
      </c>
      <c r="M563" s="26">
        <v>38.1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</row>
    <row r="564" spans="2:19" ht="22.5" customHeight="1" x14ac:dyDescent="0.25">
      <c r="B564" s="1" t="s">
        <v>21</v>
      </c>
      <c r="C564" s="10" t="s">
        <v>1159</v>
      </c>
      <c r="D564" s="10" t="s">
        <v>691</v>
      </c>
      <c r="E564" s="10" t="s">
        <v>1160</v>
      </c>
      <c r="F564" s="10" t="s">
        <v>81</v>
      </c>
      <c r="G564" s="26">
        <v>1.6500000000000001</v>
      </c>
      <c r="H564" s="10">
        <v>318750</v>
      </c>
      <c r="I564" s="67">
        <f t="shared" si="31"/>
        <v>525.9375</v>
      </c>
      <c r="J564" s="23" t="s">
        <v>49</v>
      </c>
      <c r="K564" s="23">
        <v>1</v>
      </c>
      <c r="L564" s="26">
        <v>0</v>
      </c>
      <c r="M564" s="26">
        <v>0</v>
      </c>
      <c r="N564" s="26">
        <v>1.6500000000000001</v>
      </c>
      <c r="O564" s="26">
        <v>525.9375</v>
      </c>
      <c r="P564" s="26">
        <v>0</v>
      </c>
      <c r="Q564" s="26">
        <v>0</v>
      </c>
      <c r="R564" s="26">
        <v>0</v>
      </c>
      <c r="S564" s="26">
        <v>0</v>
      </c>
    </row>
    <row r="565" spans="2:19" ht="24.75" customHeight="1" x14ac:dyDescent="0.25">
      <c r="B565" s="1" t="s">
        <v>21</v>
      </c>
      <c r="C565" s="10" t="s">
        <v>1161</v>
      </c>
      <c r="D565" s="10" t="s">
        <v>1162</v>
      </c>
      <c r="E565" s="10" t="s">
        <v>1163</v>
      </c>
      <c r="F565" s="10" t="s">
        <v>25</v>
      </c>
      <c r="G565" s="26">
        <v>35</v>
      </c>
      <c r="H565" s="10">
        <v>647</v>
      </c>
      <c r="I565" s="67">
        <f t="shared" si="31"/>
        <v>22.645</v>
      </c>
      <c r="J565" s="23" t="s">
        <v>49</v>
      </c>
      <c r="K565" s="23">
        <v>2</v>
      </c>
      <c r="L565" s="26">
        <v>0</v>
      </c>
      <c r="M565" s="26">
        <v>0</v>
      </c>
      <c r="N565" s="26">
        <v>35</v>
      </c>
      <c r="O565" s="26">
        <v>22.645</v>
      </c>
      <c r="P565" s="26">
        <v>0</v>
      </c>
      <c r="Q565" s="26">
        <v>0</v>
      </c>
      <c r="R565" s="26">
        <v>0</v>
      </c>
      <c r="S565" s="26">
        <v>0</v>
      </c>
    </row>
    <row r="566" spans="2:19" ht="22.5" customHeight="1" x14ac:dyDescent="0.25">
      <c r="B566" s="1" t="s">
        <v>21</v>
      </c>
      <c r="C566" s="10" t="s">
        <v>1164</v>
      </c>
      <c r="D566" s="10" t="s">
        <v>1165</v>
      </c>
      <c r="E566" s="10" t="s">
        <v>1166</v>
      </c>
      <c r="F566" s="10" t="s">
        <v>53</v>
      </c>
      <c r="G566" s="26">
        <v>4</v>
      </c>
      <c r="H566" s="10">
        <v>61272.01</v>
      </c>
      <c r="I566" s="67">
        <f t="shared" si="31"/>
        <v>245.08804000000001</v>
      </c>
      <c r="J566" s="23" t="s">
        <v>49</v>
      </c>
      <c r="K566" s="23">
        <v>1</v>
      </c>
      <c r="L566" s="26">
        <v>0</v>
      </c>
      <c r="M566" s="26">
        <v>0</v>
      </c>
      <c r="N566" s="26">
        <v>4</v>
      </c>
      <c r="O566" s="26">
        <v>245.08804000000001</v>
      </c>
      <c r="P566" s="26">
        <v>0</v>
      </c>
      <c r="Q566" s="26">
        <v>0</v>
      </c>
      <c r="R566" s="26">
        <v>0</v>
      </c>
      <c r="S566" s="26">
        <v>0</v>
      </c>
    </row>
    <row r="567" spans="2:19" ht="22.5" customHeight="1" x14ac:dyDescent="0.25">
      <c r="B567" s="1" t="s">
        <v>21</v>
      </c>
      <c r="C567" s="10" t="s">
        <v>1167</v>
      </c>
      <c r="D567" s="10" t="s">
        <v>1165</v>
      </c>
      <c r="E567" s="10" t="s">
        <v>1168</v>
      </c>
      <c r="F567" s="10" t="s">
        <v>53</v>
      </c>
      <c r="G567" s="26">
        <v>1</v>
      </c>
      <c r="H567" s="10">
        <v>42467.99</v>
      </c>
      <c r="I567" s="67">
        <f t="shared" si="31"/>
        <v>42.46799</v>
      </c>
      <c r="J567" s="23" t="s">
        <v>49</v>
      </c>
      <c r="K567" s="23">
        <v>1</v>
      </c>
      <c r="L567" s="26">
        <v>0</v>
      </c>
      <c r="M567" s="26">
        <v>0</v>
      </c>
      <c r="N567" s="26">
        <v>1</v>
      </c>
      <c r="O567" s="26">
        <v>42.46799</v>
      </c>
      <c r="P567" s="26">
        <v>0</v>
      </c>
      <c r="Q567" s="26">
        <v>0</v>
      </c>
      <c r="R567" s="26">
        <v>0</v>
      </c>
      <c r="S567" s="26">
        <v>0</v>
      </c>
    </row>
    <row r="568" spans="2:19" ht="22.5" customHeight="1" x14ac:dyDescent="0.25">
      <c r="B568" s="1" t="s">
        <v>21</v>
      </c>
      <c r="C568" s="10" t="s">
        <v>1169</v>
      </c>
      <c r="D568" s="10" t="s">
        <v>1165</v>
      </c>
      <c r="E568" s="10" t="s">
        <v>1170</v>
      </c>
      <c r="F568" s="10" t="s">
        <v>53</v>
      </c>
      <c r="G568" s="26">
        <v>2</v>
      </c>
      <c r="H568" s="10">
        <v>35831.99</v>
      </c>
      <c r="I568" s="67">
        <f t="shared" si="31"/>
        <v>71.663979999999995</v>
      </c>
      <c r="J568" s="23" t="s">
        <v>49</v>
      </c>
      <c r="K568" s="23">
        <v>1</v>
      </c>
      <c r="L568" s="26">
        <v>0</v>
      </c>
      <c r="M568" s="26">
        <v>0</v>
      </c>
      <c r="N568" s="26">
        <v>2</v>
      </c>
      <c r="O568" s="26">
        <v>71.663979999999995</v>
      </c>
      <c r="P568" s="26">
        <v>0</v>
      </c>
      <c r="Q568" s="26">
        <v>0</v>
      </c>
      <c r="R568" s="26">
        <v>0</v>
      </c>
      <c r="S568" s="26">
        <v>0</v>
      </c>
    </row>
    <row r="569" spans="2:19" ht="22.5" customHeight="1" x14ac:dyDescent="0.25">
      <c r="B569" s="1" t="s">
        <v>21</v>
      </c>
      <c r="C569" s="10" t="s">
        <v>1171</v>
      </c>
      <c r="D569" s="10" t="s">
        <v>1165</v>
      </c>
      <c r="E569" s="10" t="s">
        <v>1172</v>
      </c>
      <c r="F569" s="10" t="s">
        <v>53</v>
      </c>
      <c r="G569" s="26">
        <v>1</v>
      </c>
      <c r="H569" s="10">
        <v>29220</v>
      </c>
      <c r="I569" s="26">
        <f t="shared" si="31"/>
        <v>29.22</v>
      </c>
      <c r="J569" s="23" t="s">
        <v>49</v>
      </c>
      <c r="K569" s="23">
        <v>1</v>
      </c>
      <c r="L569" s="26">
        <v>0</v>
      </c>
      <c r="M569" s="26">
        <v>0</v>
      </c>
      <c r="N569" s="26">
        <v>1</v>
      </c>
      <c r="O569" s="26">
        <v>29.22</v>
      </c>
      <c r="P569" s="26">
        <v>0</v>
      </c>
      <c r="Q569" s="26">
        <v>0</v>
      </c>
      <c r="R569" s="26">
        <v>0</v>
      </c>
      <c r="S569" s="26">
        <v>0</v>
      </c>
    </row>
    <row r="570" spans="2:19" ht="22.5" customHeight="1" x14ac:dyDescent="0.25">
      <c r="B570" s="1" t="s">
        <v>21</v>
      </c>
      <c r="C570" s="10" t="s">
        <v>1173</v>
      </c>
      <c r="D570" s="10" t="s">
        <v>1165</v>
      </c>
      <c r="E570" s="10" t="s">
        <v>1174</v>
      </c>
      <c r="F570" s="10" t="s">
        <v>53</v>
      </c>
      <c r="G570" s="26">
        <v>1</v>
      </c>
      <c r="H570" s="10">
        <v>26460</v>
      </c>
      <c r="I570" s="26">
        <f t="shared" si="31"/>
        <v>26.46</v>
      </c>
      <c r="J570" s="23" t="s">
        <v>49</v>
      </c>
      <c r="K570" s="23">
        <v>1</v>
      </c>
      <c r="L570" s="26">
        <v>0</v>
      </c>
      <c r="M570" s="26">
        <v>0</v>
      </c>
      <c r="N570" s="26">
        <v>1</v>
      </c>
      <c r="O570" s="26">
        <v>26.46</v>
      </c>
      <c r="P570" s="26">
        <v>0</v>
      </c>
      <c r="Q570" s="26">
        <v>0</v>
      </c>
      <c r="R570" s="26">
        <v>0</v>
      </c>
      <c r="S570" s="26">
        <v>0</v>
      </c>
    </row>
    <row r="571" spans="2:19" ht="22.5" customHeight="1" x14ac:dyDescent="0.25">
      <c r="B571" s="1" t="s">
        <v>21</v>
      </c>
      <c r="C571" s="10" t="s">
        <v>1175</v>
      </c>
      <c r="D571" s="10" t="s">
        <v>1165</v>
      </c>
      <c r="E571" s="10" t="s">
        <v>1176</v>
      </c>
      <c r="F571" s="10" t="s">
        <v>53</v>
      </c>
      <c r="G571" s="26">
        <v>8</v>
      </c>
      <c r="H571" s="10">
        <v>57360</v>
      </c>
      <c r="I571" s="26">
        <f t="shared" si="31"/>
        <v>458.88</v>
      </c>
      <c r="J571" s="23" t="s">
        <v>49</v>
      </c>
      <c r="K571" s="23">
        <v>1</v>
      </c>
      <c r="L571" s="26">
        <v>0</v>
      </c>
      <c r="M571" s="26">
        <v>0</v>
      </c>
      <c r="N571" s="26">
        <v>8</v>
      </c>
      <c r="O571" s="26">
        <v>458.88</v>
      </c>
      <c r="P571" s="26">
        <v>0</v>
      </c>
      <c r="Q571" s="26">
        <v>0</v>
      </c>
      <c r="R571" s="26">
        <v>0</v>
      </c>
      <c r="S571" s="26">
        <v>0</v>
      </c>
    </row>
    <row r="572" spans="2:19" ht="22.5" customHeight="1" x14ac:dyDescent="0.25">
      <c r="B572" s="1" t="s">
        <v>21</v>
      </c>
      <c r="C572" s="10" t="s">
        <v>1177</v>
      </c>
      <c r="D572" s="10" t="s">
        <v>1178</v>
      </c>
      <c r="E572" s="10" t="s">
        <v>1179</v>
      </c>
      <c r="F572" s="10" t="s">
        <v>53</v>
      </c>
      <c r="G572" s="26">
        <v>3</v>
      </c>
      <c r="H572" s="10">
        <v>40260</v>
      </c>
      <c r="I572" s="26">
        <f t="shared" si="31"/>
        <v>120.78</v>
      </c>
      <c r="J572" s="23" t="s">
        <v>49</v>
      </c>
      <c r="K572" s="23">
        <v>1</v>
      </c>
      <c r="L572" s="26">
        <v>0</v>
      </c>
      <c r="M572" s="26">
        <v>0</v>
      </c>
      <c r="N572" s="26">
        <v>3</v>
      </c>
      <c r="O572" s="26">
        <v>120.78</v>
      </c>
      <c r="P572" s="26">
        <v>0</v>
      </c>
      <c r="Q572" s="26">
        <v>0</v>
      </c>
      <c r="R572" s="26">
        <v>0</v>
      </c>
      <c r="S572" s="26">
        <v>0</v>
      </c>
    </row>
    <row r="573" spans="2:19" ht="22.5" customHeight="1" x14ac:dyDescent="0.25">
      <c r="B573" s="1" t="s">
        <v>21</v>
      </c>
      <c r="C573" s="10" t="s">
        <v>1180</v>
      </c>
      <c r="D573" s="10" t="s">
        <v>1165</v>
      </c>
      <c r="E573" s="10" t="s">
        <v>1181</v>
      </c>
      <c r="F573" s="10" t="s">
        <v>53</v>
      </c>
      <c r="G573" s="26">
        <v>6</v>
      </c>
      <c r="H573" s="10">
        <v>26184</v>
      </c>
      <c r="I573" s="67">
        <f t="shared" si="31"/>
        <v>157.10400000000001</v>
      </c>
      <c r="J573" s="23" t="s">
        <v>49</v>
      </c>
      <c r="K573" s="23">
        <v>1</v>
      </c>
      <c r="L573" s="26">
        <v>0</v>
      </c>
      <c r="M573" s="26">
        <v>0</v>
      </c>
      <c r="N573" s="26">
        <v>6</v>
      </c>
      <c r="O573" s="26">
        <v>157.10400000000001</v>
      </c>
      <c r="P573" s="26">
        <v>0</v>
      </c>
      <c r="Q573" s="26">
        <v>0</v>
      </c>
      <c r="R573" s="26">
        <v>0</v>
      </c>
      <c r="S573" s="26">
        <v>0</v>
      </c>
    </row>
    <row r="574" spans="2:19" ht="22.5" customHeight="1" x14ac:dyDescent="0.25">
      <c r="B574" s="1" t="s">
        <v>21</v>
      </c>
      <c r="C574" s="10" t="s">
        <v>1182</v>
      </c>
      <c r="D574" s="10" t="s">
        <v>1165</v>
      </c>
      <c r="E574" s="10" t="s">
        <v>1183</v>
      </c>
      <c r="F574" s="10" t="s">
        <v>53</v>
      </c>
      <c r="G574" s="26">
        <v>4</v>
      </c>
      <c r="H574" s="10">
        <v>32688</v>
      </c>
      <c r="I574" s="67">
        <f t="shared" si="31"/>
        <v>130.75200000000001</v>
      </c>
      <c r="J574" s="23" t="s">
        <v>49</v>
      </c>
      <c r="K574" s="23">
        <v>1</v>
      </c>
      <c r="L574" s="26">
        <v>0</v>
      </c>
      <c r="M574" s="26">
        <v>0</v>
      </c>
      <c r="N574" s="26">
        <v>4</v>
      </c>
      <c r="O574" s="26">
        <v>130.75200000000001</v>
      </c>
      <c r="P574" s="26">
        <v>0</v>
      </c>
      <c r="Q574" s="26">
        <v>0</v>
      </c>
      <c r="R574" s="26">
        <v>0</v>
      </c>
      <c r="S574" s="26">
        <v>0</v>
      </c>
    </row>
    <row r="575" spans="2:19" ht="22.5" customHeight="1" x14ac:dyDescent="0.25">
      <c r="B575" s="1" t="s">
        <v>21</v>
      </c>
      <c r="C575" s="10" t="s">
        <v>1184</v>
      </c>
      <c r="D575" s="10" t="s">
        <v>1165</v>
      </c>
      <c r="E575" s="10" t="s">
        <v>1185</v>
      </c>
      <c r="F575" s="10" t="s">
        <v>53</v>
      </c>
      <c r="G575" s="26">
        <v>10</v>
      </c>
      <c r="H575" s="10">
        <v>31680</v>
      </c>
      <c r="I575" s="26">
        <f t="shared" si="31"/>
        <v>316.8</v>
      </c>
      <c r="J575" s="23" t="s">
        <v>49</v>
      </c>
      <c r="K575" s="23">
        <v>1</v>
      </c>
      <c r="L575" s="26">
        <v>0</v>
      </c>
      <c r="M575" s="26">
        <v>0</v>
      </c>
      <c r="N575" s="26">
        <v>10</v>
      </c>
      <c r="O575" s="26">
        <v>316.8</v>
      </c>
      <c r="P575" s="26">
        <v>0</v>
      </c>
      <c r="Q575" s="26">
        <v>0</v>
      </c>
      <c r="R575" s="26">
        <v>0</v>
      </c>
      <c r="S575" s="26">
        <v>0</v>
      </c>
    </row>
    <row r="576" spans="2:19" ht="22.5" customHeight="1" x14ac:dyDescent="0.25">
      <c r="B576" s="1" t="s">
        <v>21</v>
      </c>
      <c r="C576" s="10" t="s">
        <v>1186</v>
      </c>
      <c r="D576" s="10" t="s">
        <v>1165</v>
      </c>
      <c r="E576" s="10" t="s">
        <v>1187</v>
      </c>
      <c r="F576" s="10" t="s">
        <v>53</v>
      </c>
      <c r="G576" s="26">
        <v>6</v>
      </c>
      <c r="H576" s="10">
        <v>24720</v>
      </c>
      <c r="I576" s="26">
        <f t="shared" si="31"/>
        <v>148.32</v>
      </c>
      <c r="J576" s="23" t="s">
        <v>49</v>
      </c>
      <c r="K576" s="23">
        <v>1</v>
      </c>
      <c r="L576" s="26">
        <v>0</v>
      </c>
      <c r="M576" s="26">
        <v>0</v>
      </c>
      <c r="N576" s="26">
        <v>6</v>
      </c>
      <c r="O576" s="26">
        <v>148.32</v>
      </c>
      <c r="P576" s="26">
        <v>0</v>
      </c>
      <c r="Q576" s="26">
        <v>0</v>
      </c>
      <c r="R576" s="26">
        <v>0</v>
      </c>
      <c r="S576" s="26">
        <v>0</v>
      </c>
    </row>
    <row r="577" spans="2:19" ht="22.5" customHeight="1" x14ac:dyDescent="0.25">
      <c r="B577" s="1" t="s">
        <v>21</v>
      </c>
      <c r="C577" s="10" t="s">
        <v>1188</v>
      </c>
      <c r="D577" s="10" t="s">
        <v>1165</v>
      </c>
      <c r="E577" s="10" t="s">
        <v>1189</v>
      </c>
      <c r="F577" s="10" t="s">
        <v>53</v>
      </c>
      <c r="G577" s="26">
        <v>2</v>
      </c>
      <c r="H577" s="10">
        <v>27780</v>
      </c>
      <c r="I577" s="26">
        <f t="shared" si="31"/>
        <v>55.56</v>
      </c>
      <c r="J577" s="23" t="s">
        <v>49</v>
      </c>
      <c r="K577" s="23">
        <v>1</v>
      </c>
      <c r="L577" s="26">
        <v>0</v>
      </c>
      <c r="M577" s="26">
        <v>0</v>
      </c>
      <c r="N577" s="26">
        <v>2</v>
      </c>
      <c r="O577" s="26">
        <v>55.56</v>
      </c>
      <c r="P577" s="26">
        <v>0</v>
      </c>
      <c r="Q577" s="26">
        <v>0</v>
      </c>
      <c r="R577" s="26">
        <v>0</v>
      </c>
      <c r="S577" s="26">
        <v>0</v>
      </c>
    </row>
    <row r="578" spans="2:19" ht="22.5" customHeight="1" x14ac:dyDescent="0.25">
      <c r="B578" s="1" t="s">
        <v>21</v>
      </c>
      <c r="C578" s="10" t="s">
        <v>1190</v>
      </c>
      <c r="D578" s="10" t="s">
        <v>1165</v>
      </c>
      <c r="E578" s="10" t="s">
        <v>1191</v>
      </c>
      <c r="F578" s="10" t="s">
        <v>53</v>
      </c>
      <c r="G578" s="26">
        <v>4</v>
      </c>
      <c r="H578" s="10">
        <v>5395.21</v>
      </c>
      <c r="I578" s="67">
        <f t="shared" si="31"/>
        <v>21.580839999999998</v>
      </c>
      <c r="J578" s="23" t="s">
        <v>49</v>
      </c>
      <c r="K578" s="23">
        <v>1</v>
      </c>
      <c r="L578" s="26">
        <v>0</v>
      </c>
      <c r="M578" s="26">
        <v>0</v>
      </c>
      <c r="N578" s="26">
        <v>4</v>
      </c>
      <c r="O578" s="26">
        <v>21.580839999999998</v>
      </c>
      <c r="P578" s="26">
        <v>0</v>
      </c>
      <c r="Q578" s="26">
        <v>0</v>
      </c>
      <c r="R578" s="26">
        <v>0</v>
      </c>
      <c r="S578" s="26">
        <v>0</v>
      </c>
    </row>
    <row r="579" spans="2:19" ht="22.5" customHeight="1" x14ac:dyDescent="0.25">
      <c r="B579" s="1" t="s">
        <v>21</v>
      </c>
      <c r="C579" s="10" t="s">
        <v>1192</v>
      </c>
      <c r="D579" s="10" t="s">
        <v>1193</v>
      </c>
      <c r="E579" s="10" t="s">
        <v>1194</v>
      </c>
      <c r="F579" s="10" t="s">
        <v>81</v>
      </c>
      <c r="G579" s="26">
        <v>0.39</v>
      </c>
      <c r="H579" s="10">
        <v>330000</v>
      </c>
      <c r="I579" s="26">
        <f t="shared" si="31"/>
        <v>128.69999999999999</v>
      </c>
      <c r="J579" s="23" t="s">
        <v>49</v>
      </c>
      <c r="K579" s="23">
        <v>1</v>
      </c>
      <c r="L579" s="26">
        <v>0.39</v>
      </c>
      <c r="M579" s="26">
        <v>128.69999999999999</v>
      </c>
      <c r="N579" s="26">
        <v>0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</row>
    <row r="580" spans="2:19" ht="22.5" customHeight="1" x14ac:dyDescent="0.25">
      <c r="B580" s="1" t="s">
        <v>21</v>
      </c>
      <c r="C580" s="10" t="s">
        <v>1195</v>
      </c>
      <c r="D580" s="10" t="s">
        <v>1178</v>
      </c>
      <c r="E580" s="10" t="s">
        <v>1196</v>
      </c>
      <c r="F580" s="10" t="s">
        <v>53</v>
      </c>
      <c r="G580" s="26">
        <v>20</v>
      </c>
      <c r="H580" s="10">
        <v>5232</v>
      </c>
      <c r="I580" s="26">
        <f t="shared" si="31"/>
        <v>104.64</v>
      </c>
      <c r="J580" s="23" t="s">
        <v>49</v>
      </c>
      <c r="K580" s="23">
        <v>1</v>
      </c>
      <c r="L580" s="26">
        <v>0</v>
      </c>
      <c r="M580" s="26">
        <v>0</v>
      </c>
      <c r="N580" s="26">
        <v>20</v>
      </c>
      <c r="O580" s="26">
        <v>104.64</v>
      </c>
      <c r="P580" s="26">
        <v>0</v>
      </c>
      <c r="Q580" s="26">
        <v>0</v>
      </c>
      <c r="R580" s="26">
        <v>0</v>
      </c>
      <c r="S580" s="26">
        <v>0</v>
      </c>
    </row>
    <row r="581" spans="2:19" ht="22.5" customHeight="1" x14ac:dyDescent="0.25">
      <c r="B581" s="1" t="s">
        <v>21</v>
      </c>
      <c r="C581" s="10" t="s">
        <v>1197</v>
      </c>
      <c r="D581" s="10" t="s">
        <v>1178</v>
      </c>
      <c r="E581" s="10" t="s">
        <v>1198</v>
      </c>
      <c r="F581" s="10" t="s">
        <v>53</v>
      </c>
      <c r="G581" s="26">
        <v>27</v>
      </c>
      <c r="H581" s="10">
        <v>4494</v>
      </c>
      <c r="I581" s="67">
        <f t="shared" si="31"/>
        <v>121.33799999999999</v>
      </c>
      <c r="J581" s="23" t="s">
        <v>49</v>
      </c>
      <c r="K581" s="23">
        <v>1</v>
      </c>
      <c r="L581" s="26">
        <v>0</v>
      </c>
      <c r="M581" s="26">
        <v>0</v>
      </c>
      <c r="N581" s="26">
        <v>27</v>
      </c>
      <c r="O581" s="26">
        <v>121.33799999999999</v>
      </c>
      <c r="P581" s="26">
        <v>0</v>
      </c>
      <c r="Q581" s="26">
        <v>0</v>
      </c>
      <c r="R581" s="26">
        <v>0</v>
      </c>
      <c r="S581" s="26">
        <v>0</v>
      </c>
    </row>
    <row r="582" spans="2:19" ht="22.5" customHeight="1" x14ac:dyDescent="0.25">
      <c r="B582" s="1" t="s">
        <v>21</v>
      </c>
      <c r="C582" s="10" t="s">
        <v>1199</v>
      </c>
      <c r="D582" s="10" t="s">
        <v>1165</v>
      </c>
      <c r="E582" s="10" t="s">
        <v>1200</v>
      </c>
      <c r="F582" s="10" t="s">
        <v>53</v>
      </c>
      <c r="G582" s="26">
        <v>26</v>
      </c>
      <c r="H582" s="10">
        <v>7548</v>
      </c>
      <c r="I582" s="67">
        <f t="shared" si="31"/>
        <v>196.24799999999999</v>
      </c>
      <c r="J582" s="23" t="s">
        <v>49</v>
      </c>
      <c r="K582" s="23">
        <v>1</v>
      </c>
      <c r="L582" s="26">
        <v>0</v>
      </c>
      <c r="M582" s="26">
        <v>0</v>
      </c>
      <c r="N582" s="26">
        <v>26</v>
      </c>
      <c r="O582" s="26">
        <v>196.24799999999999</v>
      </c>
      <c r="P582" s="26">
        <v>0</v>
      </c>
      <c r="Q582" s="26">
        <v>0</v>
      </c>
      <c r="R582" s="26">
        <v>0</v>
      </c>
      <c r="S582" s="26">
        <v>0</v>
      </c>
    </row>
    <row r="583" spans="2:19" ht="22.5" customHeight="1" x14ac:dyDescent="0.25">
      <c r="B583" s="1" t="s">
        <v>21</v>
      </c>
      <c r="C583" s="10" t="s">
        <v>1201</v>
      </c>
      <c r="D583" s="10" t="s">
        <v>1178</v>
      </c>
      <c r="E583" s="10" t="s">
        <v>1202</v>
      </c>
      <c r="F583" s="10" t="s">
        <v>53</v>
      </c>
      <c r="G583" s="26">
        <v>4</v>
      </c>
      <c r="H583" s="10">
        <v>10358.4</v>
      </c>
      <c r="I583" s="67">
        <f t="shared" si="31"/>
        <v>41.433599999999998</v>
      </c>
      <c r="J583" s="23" t="s">
        <v>49</v>
      </c>
      <c r="K583" s="23">
        <v>1</v>
      </c>
      <c r="L583" s="26">
        <v>0</v>
      </c>
      <c r="M583" s="26">
        <v>0</v>
      </c>
      <c r="N583" s="26">
        <v>4</v>
      </c>
      <c r="O583" s="26">
        <v>41.433599999999998</v>
      </c>
      <c r="P583" s="26">
        <v>0</v>
      </c>
      <c r="Q583" s="26">
        <v>0</v>
      </c>
      <c r="R583" s="26">
        <v>0</v>
      </c>
      <c r="S583" s="26">
        <v>0</v>
      </c>
    </row>
    <row r="584" spans="2:19" ht="22.5" customHeight="1" x14ac:dyDescent="0.25">
      <c r="B584" s="1" t="s">
        <v>21</v>
      </c>
      <c r="C584" s="10" t="s">
        <v>1203</v>
      </c>
      <c r="D584" s="10" t="s">
        <v>1178</v>
      </c>
      <c r="E584" s="10" t="s">
        <v>1204</v>
      </c>
      <c r="F584" s="10" t="s">
        <v>53</v>
      </c>
      <c r="G584" s="26">
        <v>4</v>
      </c>
      <c r="H584" s="10">
        <v>4608</v>
      </c>
      <c r="I584" s="67">
        <f t="shared" si="31"/>
        <v>18.431999999999999</v>
      </c>
      <c r="J584" s="23" t="s">
        <v>49</v>
      </c>
      <c r="K584" s="23">
        <v>1</v>
      </c>
      <c r="L584" s="26">
        <v>0</v>
      </c>
      <c r="M584" s="26">
        <v>0</v>
      </c>
      <c r="N584" s="26">
        <v>4</v>
      </c>
      <c r="O584" s="26">
        <v>18.431999999999999</v>
      </c>
      <c r="P584" s="26">
        <v>0</v>
      </c>
      <c r="Q584" s="26">
        <v>0</v>
      </c>
      <c r="R584" s="26">
        <v>0</v>
      </c>
      <c r="S584" s="26">
        <v>0</v>
      </c>
    </row>
    <row r="585" spans="2:19" ht="22.5" customHeight="1" x14ac:dyDescent="0.25">
      <c r="B585" s="1" t="s">
        <v>21</v>
      </c>
      <c r="C585" s="10" t="s">
        <v>1205</v>
      </c>
      <c r="D585" s="10" t="s">
        <v>1165</v>
      </c>
      <c r="E585" s="10" t="s">
        <v>1206</v>
      </c>
      <c r="F585" s="10" t="s">
        <v>53</v>
      </c>
      <c r="G585" s="26">
        <v>4</v>
      </c>
      <c r="H585" s="10">
        <v>23244</v>
      </c>
      <c r="I585" s="67">
        <f t="shared" si="31"/>
        <v>92.975999999999999</v>
      </c>
      <c r="J585" s="23" t="s">
        <v>49</v>
      </c>
      <c r="K585" s="23">
        <v>1</v>
      </c>
      <c r="L585" s="26">
        <v>0</v>
      </c>
      <c r="M585" s="26">
        <v>0</v>
      </c>
      <c r="N585" s="26">
        <v>4</v>
      </c>
      <c r="O585" s="26">
        <v>92.975999999999999</v>
      </c>
      <c r="P585" s="26">
        <v>0</v>
      </c>
      <c r="Q585" s="26">
        <v>0</v>
      </c>
      <c r="R585" s="26">
        <v>0</v>
      </c>
      <c r="S585" s="26">
        <v>0</v>
      </c>
    </row>
    <row r="586" spans="2:19" ht="22.5" customHeight="1" x14ac:dyDescent="0.25">
      <c r="B586" s="1" t="s">
        <v>21</v>
      </c>
      <c r="C586" s="10" t="s">
        <v>1207</v>
      </c>
      <c r="D586" s="10" t="s">
        <v>1165</v>
      </c>
      <c r="E586" s="10" t="s">
        <v>1208</v>
      </c>
      <c r="F586" s="10" t="s">
        <v>53</v>
      </c>
      <c r="G586" s="26">
        <v>16</v>
      </c>
      <c r="H586" s="10">
        <v>2467.19</v>
      </c>
      <c r="I586" s="67">
        <f t="shared" si="31"/>
        <v>39.47504</v>
      </c>
      <c r="J586" s="23" t="s">
        <v>49</v>
      </c>
      <c r="K586" s="23">
        <v>1</v>
      </c>
      <c r="L586" s="26">
        <v>0</v>
      </c>
      <c r="M586" s="26">
        <v>0</v>
      </c>
      <c r="N586" s="26">
        <v>16</v>
      </c>
      <c r="O586" s="26">
        <v>39.47504</v>
      </c>
      <c r="P586" s="26">
        <v>0</v>
      </c>
      <c r="Q586" s="26">
        <v>0</v>
      </c>
      <c r="R586" s="26">
        <v>0</v>
      </c>
      <c r="S586" s="26">
        <v>0</v>
      </c>
    </row>
    <row r="587" spans="2:19" ht="22.5" customHeight="1" x14ac:dyDescent="0.25">
      <c r="B587" s="1" t="s">
        <v>21</v>
      </c>
      <c r="C587" s="10" t="s">
        <v>1209</v>
      </c>
      <c r="D587" s="10" t="s">
        <v>1178</v>
      </c>
      <c r="E587" s="10" t="s">
        <v>1210</v>
      </c>
      <c r="F587" s="10" t="s">
        <v>53</v>
      </c>
      <c r="G587" s="26">
        <v>8</v>
      </c>
      <c r="H587" s="10">
        <v>2390.4</v>
      </c>
      <c r="I587" s="67">
        <f t="shared" si="31"/>
        <v>19.123200000000001</v>
      </c>
      <c r="J587" s="23" t="s">
        <v>49</v>
      </c>
      <c r="K587" s="23">
        <v>1</v>
      </c>
      <c r="L587" s="26">
        <v>0</v>
      </c>
      <c r="M587" s="26">
        <v>0</v>
      </c>
      <c r="N587" s="26">
        <v>8</v>
      </c>
      <c r="O587" s="26">
        <v>19.123200000000001</v>
      </c>
      <c r="P587" s="26">
        <v>0</v>
      </c>
      <c r="Q587" s="26">
        <v>0</v>
      </c>
      <c r="R587" s="26">
        <v>0</v>
      </c>
      <c r="S587" s="26">
        <v>0</v>
      </c>
    </row>
    <row r="588" spans="2:19" ht="22.5" customHeight="1" x14ac:dyDescent="0.25">
      <c r="B588" s="1" t="s">
        <v>21</v>
      </c>
      <c r="C588" s="10" t="s">
        <v>1211</v>
      </c>
      <c r="D588" s="10" t="s">
        <v>1165</v>
      </c>
      <c r="E588" s="10" t="s">
        <v>1212</v>
      </c>
      <c r="F588" s="10" t="s">
        <v>53</v>
      </c>
      <c r="G588" s="26">
        <v>50</v>
      </c>
      <c r="H588" s="10">
        <v>4128</v>
      </c>
      <c r="I588" s="26">
        <f t="shared" si="31"/>
        <v>206.4</v>
      </c>
      <c r="J588" s="23" t="s">
        <v>49</v>
      </c>
      <c r="K588" s="23">
        <v>1</v>
      </c>
      <c r="L588" s="26">
        <v>0</v>
      </c>
      <c r="M588" s="26">
        <v>0</v>
      </c>
      <c r="N588" s="26">
        <v>50</v>
      </c>
      <c r="O588" s="26">
        <v>206.4</v>
      </c>
      <c r="P588" s="26">
        <v>0</v>
      </c>
      <c r="Q588" s="26">
        <v>0</v>
      </c>
      <c r="R588" s="26">
        <v>0</v>
      </c>
      <c r="S588" s="26">
        <v>0</v>
      </c>
    </row>
    <row r="589" spans="2:19" ht="22.5" customHeight="1" x14ac:dyDescent="0.25">
      <c r="B589" s="1" t="s">
        <v>21</v>
      </c>
      <c r="C589" s="10" t="s">
        <v>1213</v>
      </c>
      <c r="D589" s="10" t="s">
        <v>1178</v>
      </c>
      <c r="E589" s="10" t="s">
        <v>1214</v>
      </c>
      <c r="F589" s="10" t="s">
        <v>53</v>
      </c>
      <c r="G589" s="26">
        <v>20</v>
      </c>
      <c r="H589" s="10">
        <v>5097.6000000000004</v>
      </c>
      <c r="I589" s="67">
        <f t="shared" si="31"/>
        <v>101.952</v>
      </c>
      <c r="J589" s="23" t="s">
        <v>49</v>
      </c>
      <c r="K589" s="23">
        <v>1</v>
      </c>
      <c r="L589" s="26">
        <v>0</v>
      </c>
      <c r="M589" s="26">
        <v>0</v>
      </c>
      <c r="N589" s="26">
        <v>20</v>
      </c>
      <c r="O589" s="26">
        <v>101.952</v>
      </c>
      <c r="P589" s="26">
        <v>0</v>
      </c>
      <c r="Q589" s="26">
        <v>0</v>
      </c>
      <c r="R589" s="26">
        <v>0</v>
      </c>
      <c r="S589" s="26">
        <v>0</v>
      </c>
    </row>
    <row r="590" spans="2:19" ht="22.5" customHeight="1" x14ac:dyDescent="0.25">
      <c r="B590" s="1" t="s">
        <v>21</v>
      </c>
      <c r="C590" s="10" t="s">
        <v>1215</v>
      </c>
      <c r="D590" s="10" t="s">
        <v>1165</v>
      </c>
      <c r="E590" s="10" t="s">
        <v>1216</v>
      </c>
      <c r="F590" s="10" t="s">
        <v>53</v>
      </c>
      <c r="G590" s="26">
        <v>2</v>
      </c>
      <c r="H590" s="10">
        <v>11832</v>
      </c>
      <c r="I590" s="67">
        <f t="shared" si="31"/>
        <v>23.664000000000001</v>
      </c>
      <c r="J590" s="23" t="s">
        <v>49</v>
      </c>
      <c r="K590" s="23">
        <v>1</v>
      </c>
      <c r="L590" s="26">
        <v>0</v>
      </c>
      <c r="M590" s="26">
        <v>0</v>
      </c>
      <c r="N590" s="26">
        <v>2</v>
      </c>
      <c r="O590" s="26">
        <v>23.664000000000001</v>
      </c>
      <c r="P590" s="26">
        <v>0</v>
      </c>
      <c r="Q590" s="26">
        <v>0</v>
      </c>
      <c r="R590" s="26">
        <v>0</v>
      </c>
      <c r="S590" s="26">
        <v>0</v>
      </c>
    </row>
    <row r="591" spans="2:19" ht="22.5" customHeight="1" x14ac:dyDescent="0.25">
      <c r="B591" s="1" t="s">
        <v>21</v>
      </c>
      <c r="C591" s="10" t="s">
        <v>1217</v>
      </c>
      <c r="D591" s="10" t="s">
        <v>1218</v>
      </c>
      <c r="E591" s="10" t="s">
        <v>1219</v>
      </c>
      <c r="F591" s="10" t="s">
        <v>25</v>
      </c>
      <c r="G591" s="26">
        <v>0.16</v>
      </c>
      <c r="H591" s="10">
        <v>2226.1999999999998</v>
      </c>
      <c r="I591" s="69">
        <f t="shared" si="31"/>
        <v>0.35619199999999995</v>
      </c>
      <c r="J591" s="23" t="s">
        <v>49</v>
      </c>
      <c r="K591" s="23">
        <v>1</v>
      </c>
      <c r="L591" s="26">
        <v>0</v>
      </c>
      <c r="M591" s="26">
        <v>0</v>
      </c>
      <c r="N591" s="26">
        <v>0.16</v>
      </c>
      <c r="O591" s="26">
        <v>0.35619199999999995</v>
      </c>
      <c r="P591" s="26">
        <v>0</v>
      </c>
      <c r="Q591" s="26">
        <v>0</v>
      </c>
      <c r="R591" s="26">
        <v>0</v>
      </c>
      <c r="S591" s="26">
        <v>0</v>
      </c>
    </row>
    <row r="592" spans="2:19" ht="24.75" customHeight="1" x14ac:dyDescent="0.25">
      <c r="B592" s="1" t="s">
        <v>21</v>
      </c>
      <c r="C592" s="10" t="s">
        <v>1220</v>
      </c>
      <c r="D592" s="10" t="s">
        <v>1221</v>
      </c>
      <c r="E592" s="10" t="s">
        <v>1222</v>
      </c>
      <c r="F592" s="10" t="s">
        <v>25</v>
      </c>
      <c r="G592" s="26">
        <v>16</v>
      </c>
      <c r="H592" s="10">
        <v>566.4</v>
      </c>
      <c r="I592" s="67">
        <f t="shared" si="31"/>
        <v>9.0624000000000002</v>
      </c>
      <c r="J592" s="23" t="s">
        <v>49</v>
      </c>
      <c r="K592" s="23">
        <v>2</v>
      </c>
      <c r="L592" s="26">
        <v>0</v>
      </c>
      <c r="M592" s="26">
        <v>0</v>
      </c>
      <c r="N592" s="26">
        <v>16</v>
      </c>
      <c r="O592" s="26">
        <v>9.0624000000000002</v>
      </c>
      <c r="P592" s="26">
        <v>0</v>
      </c>
      <c r="Q592" s="26">
        <v>0</v>
      </c>
      <c r="R592" s="26">
        <v>0</v>
      </c>
      <c r="S592" s="26">
        <v>0</v>
      </c>
    </row>
    <row r="593" spans="2:19" ht="22.5" customHeight="1" x14ac:dyDescent="0.25">
      <c r="B593" s="1" t="s">
        <v>21</v>
      </c>
      <c r="C593" s="10" t="s">
        <v>1223</v>
      </c>
      <c r="D593" s="10" t="s">
        <v>1165</v>
      </c>
      <c r="E593" s="10" t="s">
        <v>1224</v>
      </c>
      <c r="F593" s="10" t="s">
        <v>53</v>
      </c>
      <c r="G593" s="26">
        <v>6</v>
      </c>
      <c r="H593" s="10">
        <v>10680</v>
      </c>
      <c r="I593" s="26">
        <f t="shared" si="31"/>
        <v>64.08</v>
      </c>
      <c r="J593" s="23" t="s">
        <v>49</v>
      </c>
      <c r="K593" s="23">
        <v>1</v>
      </c>
      <c r="L593" s="26">
        <v>0</v>
      </c>
      <c r="M593" s="26">
        <v>0</v>
      </c>
      <c r="N593" s="26">
        <v>6</v>
      </c>
      <c r="O593" s="26">
        <v>64.08</v>
      </c>
      <c r="P593" s="26">
        <v>0</v>
      </c>
      <c r="Q593" s="26">
        <v>0</v>
      </c>
      <c r="R593" s="26">
        <v>0</v>
      </c>
      <c r="S593" s="26">
        <v>0</v>
      </c>
    </row>
    <row r="594" spans="2:19" ht="22.5" customHeight="1" x14ac:dyDescent="0.25">
      <c r="B594" s="1" t="s">
        <v>21</v>
      </c>
      <c r="C594" s="10" t="s">
        <v>1225</v>
      </c>
      <c r="D594" s="10" t="s">
        <v>1165</v>
      </c>
      <c r="E594" s="10" t="s">
        <v>1226</v>
      </c>
      <c r="F594" s="10" t="s">
        <v>53</v>
      </c>
      <c r="G594" s="26">
        <v>10</v>
      </c>
      <c r="H594" s="10">
        <v>7680.01</v>
      </c>
      <c r="I594" s="67">
        <f t="shared" ref="I594:I616" si="32">G594*H594/1000</f>
        <v>76.8001</v>
      </c>
      <c r="J594" s="23" t="s">
        <v>49</v>
      </c>
      <c r="K594" s="23">
        <v>1</v>
      </c>
      <c r="L594" s="26">
        <v>0</v>
      </c>
      <c r="M594" s="26">
        <v>0</v>
      </c>
      <c r="N594" s="26">
        <v>10</v>
      </c>
      <c r="O594" s="26">
        <v>76.8001</v>
      </c>
      <c r="P594" s="26">
        <v>0</v>
      </c>
      <c r="Q594" s="26">
        <v>0</v>
      </c>
      <c r="R594" s="26">
        <v>0</v>
      </c>
      <c r="S594" s="26">
        <v>0</v>
      </c>
    </row>
    <row r="595" spans="2:19" ht="22.5" customHeight="1" x14ac:dyDescent="0.25">
      <c r="B595" s="1" t="s">
        <v>21</v>
      </c>
      <c r="C595" s="10" t="s">
        <v>1227</v>
      </c>
      <c r="D595" s="10" t="s">
        <v>1165</v>
      </c>
      <c r="E595" s="10" t="s">
        <v>1228</v>
      </c>
      <c r="F595" s="10" t="s">
        <v>53</v>
      </c>
      <c r="G595" s="26">
        <v>2</v>
      </c>
      <c r="H595" s="10">
        <v>12822</v>
      </c>
      <c r="I595" s="67">
        <f t="shared" si="32"/>
        <v>25.643999999999998</v>
      </c>
      <c r="J595" s="23" t="s">
        <v>49</v>
      </c>
      <c r="K595" s="23">
        <v>1</v>
      </c>
      <c r="L595" s="26">
        <v>0</v>
      </c>
      <c r="M595" s="26">
        <v>0</v>
      </c>
      <c r="N595" s="26">
        <v>2</v>
      </c>
      <c r="O595" s="26">
        <v>25.643999999999998</v>
      </c>
      <c r="P595" s="26">
        <v>0</v>
      </c>
      <c r="Q595" s="26">
        <v>0</v>
      </c>
      <c r="R595" s="26">
        <v>0</v>
      </c>
      <c r="S595" s="26">
        <v>0</v>
      </c>
    </row>
    <row r="596" spans="2:19" ht="22.5" customHeight="1" x14ac:dyDescent="0.25">
      <c r="B596" s="1" t="s">
        <v>21</v>
      </c>
      <c r="C596" s="10" t="s">
        <v>1229</v>
      </c>
      <c r="D596" s="10" t="s">
        <v>1178</v>
      </c>
      <c r="E596" s="10" t="s">
        <v>1230</v>
      </c>
      <c r="F596" s="10" t="s">
        <v>53</v>
      </c>
      <c r="G596" s="26">
        <v>8</v>
      </c>
      <c r="H596" s="10">
        <v>9156</v>
      </c>
      <c r="I596" s="67">
        <f t="shared" si="32"/>
        <v>73.248000000000005</v>
      </c>
      <c r="J596" s="23" t="s">
        <v>49</v>
      </c>
      <c r="K596" s="23">
        <v>1</v>
      </c>
      <c r="L596" s="26">
        <v>0</v>
      </c>
      <c r="M596" s="26">
        <v>0</v>
      </c>
      <c r="N596" s="26">
        <v>8</v>
      </c>
      <c r="O596" s="26">
        <v>73.248000000000005</v>
      </c>
      <c r="P596" s="26">
        <v>0</v>
      </c>
      <c r="Q596" s="26">
        <v>0</v>
      </c>
      <c r="R596" s="26">
        <v>0</v>
      </c>
      <c r="S596" s="26">
        <v>0</v>
      </c>
    </row>
    <row r="597" spans="2:19" ht="22.5" customHeight="1" x14ac:dyDescent="0.25">
      <c r="B597" s="1" t="s">
        <v>21</v>
      </c>
      <c r="C597" s="10" t="s">
        <v>1231</v>
      </c>
      <c r="D597" s="10" t="s">
        <v>1165</v>
      </c>
      <c r="E597" s="10" t="s">
        <v>1232</v>
      </c>
      <c r="F597" s="10" t="s">
        <v>53</v>
      </c>
      <c r="G597" s="26">
        <v>14</v>
      </c>
      <c r="H597" s="10">
        <v>3780</v>
      </c>
      <c r="I597" s="26">
        <f t="shared" si="32"/>
        <v>52.92</v>
      </c>
      <c r="J597" s="23" t="s">
        <v>49</v>
      </c>
      <c r="K597" s="23">
        <v>1</v>
      </c>
      <c r="L597" s="26">
        <v>0</v>
      </c>
      <c r="M597" s="26">
        <v>0</v>
      </c>
      <c r="N597" s="26">
        <v>14</v>
      </c>
      <c r="O597" s="26">
        <v>52.92</v>
      </c>
      <c r="P597" s="26">
        <v>0</v>
      </c>
      <c r="Q597" s="26">
        <v>0</v>
      </c>
      <c r="R597" s="26">
        <v>0</v>
      </c>
      <c r="S597" s="26">
        <v>0</v>
      </c>
    </row>
    <row r="598" spans="2:19" ht="24.75" customHeight="1" x14ac:dyDescent="0.25">
      <c r="B598" s="1" t="s">
        <v>21</v>
      </c>
      <c r="C598" s="10" t="s">
        <v>1233</v>
      </c>
      <c r="D598" s="10" t="s">
        <v>1162</v>
      </c>
      <c r="E598" s="10" t="s">
        <v>1234</v>
      </c>
      <c r="F598" s="10" t="s">
        <v>25</v>
      </c>
      <c r="G598" s="26">
        <v>25</v>
      </c>
      <c r="H598" s="10">
        <v>759.6</v>
      </c>
      <c r="I598" s="26">
        <f t="shared" si="32"/>
        <v>18.989999999999998</v>
      </c>
      <c r="J598" s="23" t="s">
        <v>49</v>
      </c>
      <c r="K598" s="23">
        <v>2</v>
      </c>
      <c r="L598" s="26">
        <v>0</v>
      </c>
      <c r="M598" s="26">
        <v>0</v>
      </c>
      <c r="N598" s="26">
        <v>25</v>
      </c>
      <c r="O598" s="26">
        <v>18.989999999999998</v>
      </c>
      <c r="P598" s="26">
        <v>0</v>
      </c>
      <c r="Q598" s="26">
        <v>0</v>
      </c>
      <c r="R598" s="26">
        <v>0</v>
      </c>
      <c r="S598" s="26">
        <v>0</v>
      </c>
    </row>
    <row r="599" spans="2:19" ht="22.5" customHeight="1" x14ac:dyDescent="0.25">
      <c r="B599" s="1" t="s">
        <v>21</v>
      </c>
      <c r="C599" s="10" t="s">
        <v>1235</v>
      </c>
      <c r="D599" s="10" t="s">
        <v>1178</v>
      </c>
      <c r="E599" s="10" t="s">
        <v>1236</v>
      </c>
      <c r="F599" s="10" t="s">
        <v>53</v>
      </c>
      <c r="G599" s="26">
        <v>8</v>
      </c>
      <c r="H599" s="10">
        <v>5232</v>
      </c>
      <c r="I599" s="67">
        <f t="shared" si="32"/>
        <v>41.856000000000002</v>
      </c>
      <c r="J599" s="23" t="s">
        <v>49</v>
      </c>
      <c r="K599" s="23">
        <v>1</v>
      </c>
      <c r="L599" s="26">
        <v>0</v>
      </c>
      <c r="M599" s="26">
        <v>0</v>
      </c>
      <c r="N599" s="26">
        <v>8</v>
      </c>
      <c r="O599" s="26">
        <v>41.856000000000002</v>
      </c>
      <c r="P599" s="26">
        <v>0</v>
      </c>
      <c r="Q599" s="26">
        <v>0</v>
      </c>
      <c r="R599" s="26">
        <v>0</v>
      </c>
      <c r="S599" s="26">
        <v>0</v>
      </c>
    </row>
    <row r="600" spans="2:19" ht="22.5" customHeight="1" x14ac:dyDescent="0.25">
      <c r="B600" s="1" t="s">
        <v>21</v>
      </c>
      <c r="C600" s="10" t="s">
        <v>1237</v>
      </c>
      <c r="D600" s="10" t="s">
        <v>1162</v>
      </c>
      <c r="E600" s="10" t="s">
        <v>1238</v>
      </c>
      <c r="F600" s="10" t="s">
        <v>25</v>
      </c>
      <c r="G600" s="26">
        <v>195</v>
      </c>
      <c r="H600" s="10">
        <v>624</v>
      </c>
      <c r="I600" s="26">
        <f t="shared" si="32"/>
        <v>121.68</v>
      </c>
      <c r="J600" s="23" t="s">
        <v>49</v>
      </c>
      <c r="K600" s="23">
        <v>2</v>
      </c>
      <c r="L600" s="26">
        <v>0</v>
      </c>
      <c r="M600" s="26">
        <v>0</v>
      </c>
      <c r="N600" s="26">
        <v>195</v>
      </c>
      <c r="O600" s="26">
        <v>121.68</v>
      </c>
      <c r="P600" s="26">
        <v>0</v>
      </c>
      <c r="Q600" s="26">
        <v>0</v>
      </c>
      <c r="R600" s="26">
        <v>0</v>
      </c>
      <c r="S600" s="26">
        <v>0</v>
      </c>
    </row>
    <row r="601" spans="2:19" ht="22.5" customHeight="1" x14ac:dyDescent="0.25">
      <c r="B601" s="1" t="s">
        <v>21</v>
      </c>
      <c r="C601" s="10" t="s">
        <v>1239</v>
      </c>
      <c r="D601" s="10" t="s">
        <v>1165</v>
      </c>
      <c r="E601" s="10" t="s">
        <v>1240</v>
      </c>
      <c r="F601" s="10" t="s">
        <v>53</v>
      </c>
      <c r="G601" s="26">
        <v>15</v>
      </c>
      <c r="H601" s="10">
        <v>9959.99</v>
      </c>
      <c r="I601" s="67">
        <f t="shared" si="32"/>
        <v>149.39985000000001</v>
      </c>
      <c r="J601" s="23" t="s">
        <v>49</v>
      </c>
      <c r="K601" s="23">
        <v>1</v>
      </c>
      <c r="L601" s="26">
        <v>0</v>
      </c>
      <c r="M601" s="26">
        <v>0</v>
      </c>
      <c r="N601" s="26">
        <v>15</v>
      </c>
      <c r="O601" s="26">
        <v>149.39985000000001</v>
      </c>
      <c r="P601" s="26">
        <v>0</v>
      </c>
      <c r="Q601" s="26">
        <v>0</v>
      </c>
      <c r="R601" s="26">
        <v>0</v>
      </c>
      <c r="S601" s="26">
        <v>0</v>
      </c>
    </row>
    <row r="602" spans="2:19" ht="22.5" customHeight="1" x14ac:dyDescent="0.25">
      <c r="B602" s="1" t="s">
        <v>21</v>
      </c>
      <c r="C602" s="10" t="s">
        <v>1241</v>
      </c>
      <c r="D602" s="10" t="s">
        <v>1165</v>
      </c>
      <c r="E602" s="10" t="s">
        <v>1242</v>
      </c>
      <c r="F602" s="10" t="s">
        <v>53</v>
      </c>
      <c r="G602" s="26">
        <v>8</v>
      </c>
      <c r="H602" s="10">
        <v>38040</v>
      </c>
      <c r="I602" s="26">
        <f t="shared" si="32"/>
        <v>304.32</v>
      </c>
      <c r="J602" s="23" t="s">
        <v>49</v>
      </c>
      <c r="K602" s="23">
        <v>1</v>
      </c>
      <c r="L602" s="26">
        <v>0</v>
      </c>
      <c r="M602" s="26">
        <v>0</v>
      </c>
      <c r="N602" s="26">
        <v>8</v>
      </c>
      <c r="O602" s="26">
        <v>304.32</v>
      </c>
      <c r="P602" s="26">
        <v>0</v>
      </c>
      <c r="Q602" s="26">
        <v>0</v>
      </c>
      <c r="R602" s="26">
        <v>0</v>
      </c>
      <c r="S602" s="26">
        <v>0</v>
      </c>
    </row>
    <row r="603" spans="2:19" ht="22.5" customHeight="1" x14ac:dyDescent="0.25">
      <c r="B603" s="1" t="s">
        <v>21</v>
      </c>
      <c r="C603" s="10" t="s">
        <v>1243</v>
      </c>
      <c r="D603" s="10" t="s">
        <v>1165</v>
      </c>
      <c r="E603" s="10" t="s">
        <v>1244</v>
      </c>
      <c r="F603" s="10" t="s">
        <v>53</v>
      </c>
      <c r="G603" s="26">
        <v>2</v>
      </c>
      <c r="H603" s="10">
        <v>4656.01</v>
      </c>
      <c r="I603" s="67">
        <f t="shared" si="32"/>
        <v>9.3120200000000004</v>
      </c>
      <c r="J603" s="23" t="s">
        <v>49</v>
      </c>
      <c r="K603" s="23">
        <v>1</v>
      </c>
      <c r="L603" s="26">
        <v>0</v>
      </c>
      <c r="M603" s="26">
        <v>0</v>
      </c>
      <c r="N603" s="26">
        <v>2</v>
      </c>
      <c r="O603" s="26">
        <v>9.3120200000000004</v>
      </c>
      <c r="P603" s="26">
        <v>0</v>
      </c>
      <c r="Q603" s="26">
        <v>0</v>
      </c>
      <c r="R603" s="26">
        <v>0</v>
      </c>
      <c r="S603" s="26">
        <v>0</v>
      </c>
    </row>
    <row r="604" spans="2:19" ht="22.5" customHeight="1" x14ac:dyDescent="0.25">
      <c r="B604" s="1" t="s">
        <v>21</v>
      </c>
      <c r="C604" s="10" t="s">
        <v>1245</v>
      </c>
      <c r="D604" s="10" t="s">
        <v>1178</v>
      </c>
      <c r="E604" s="10" t="s">
        <v>1246</v>
      </c>
      <c r="F604" s="10" t="s">
        <v>53</v>
      </c>
      <c r="G604" s="26">
        <v>2</v>
      </c>
      <c r="H604" s="10">
        <v>3552</v>
      </c>
      <c r="I604" s="67">
        <f t="shared" si="32"/>
        <v>7.1040000000000001</v>
      </c>
      <c r="J604" s="23" t="s">
        <v>49</v>
      </c>
      <c r="K604" s="23">
        <v>1</v>
      </c>
      <c r="L604" s="26">
        <v>0</v>
      </c>
      <c r="M604" s="26">
        <v>0</v>
      </c>
      <c r="N604" s="26">
        <v>2</v>
      </c>
      <c r="O604" s="26">
        <v>7.1040000000000001</v>
      </c>
      <c r="P604" s="26">
        <v>0</v>
      </c>
      <c r="Q604" s="26">
        <v>0</v>
      </c>
      <c r="R604" s="26">
        <v>0</v>
      </c>
      <c r="S604" s="26">
        <v>0</v>
      </c>
    </row>
    <row r="605" spans="2:19" ht="22.5" customHeight="1" x14ac:dyDescent="0.25">
      <c r="B605" s="1" t="s">
        <v>21</v>
      </c>
      <c r="C605" s="10" t="s">
        <v>1247</v>
      </c>
      <c r="D605" s="10" t="s">
        <v>1165</v>
      </c>
      <c r="E605" s="10" t="s">
        <v>1248</v>
      </c>
      <c r="F605" s="10" t="s">
        <v>53</v>
      </c>
      <c r="G605" s="26">
        <v>10</v>
      </c>
      <c r="H605" s="10">
        <v>26820</v>
      </c>
      <c r="I605" s="26">
        <f t="shared" si="32"/>
        <v>268.2</v>
      </c>
      <c r="J605" s="23" t="s">
        <v>49</v>
      </c>
      <c r="K605" s="23">
        <v>1</v>
      </c>
      <c r="L605" s="26">
        <v>0</v>
      </c>
      <c r="M605" s="26">
        <v>0</v>
      </c>
      <c r="N605" s="26">
        <v>10</v>
      </c>
      <c r="O605" s="26">
        <v>268.2</v>
      </c>
      <c r="P605" s="26">
        <v>0</v>
      </c>
      <c r="Q605" s="26">
        <v>0</v>
      </c>
      <c r="R605" s="26">
        <v>0</v>
      </c>
      <c r="S605" s="26">
        <v>0</v>
      </c>
    </row>
    <row r="606" spans="2:19" ht="22.5" customHeight="1" x14ac:dyDescent="0.25">
      <c r="B606" s="1" t="s">
        <v>21</v>
      </c>
      <c r="C606" s="10" t="s">
        <v>1249</v>
      </c>
      <c r="D606" s="10" t="s">
        <v>1165</v>
      </c>
      <c r="E606" s="10" t="s">
        <v>1250</v>
      </c>
      <c r="F606" s="10" t="s">
        <v>53</v>
      </c>
      <c r="G606" s="26">
        <v>12</v>
      </c>
      <c r="H606" s="10">
        <v>13319.99</v>
      </c>
      <c r="I606" s="67">
        <f t="shared" si="32"/>
        <v>159.83987999999999</v>
      </c>
      <c r="J606" s="23" t="s">
        <v>49</v>
      </c>
      <c r="K606" s="23">
        <v>1</v>
      </c>
      <c r="L606" s="26">
        <v>0</v>
      </c>
      <c r="M606" s="26">
        <v>0</v>
      </c>
      <c r="N606" s="26">
        <v>12</v>
      </c>
      <c r="O606" s="26">
        <v>159.83987999999999</v>
      </c>
      <c r="P606" s="26">
        <v>0</v>
      </c>
      <c r="Q606" s="26">
        <v>0</v>
      </c>
      <c r="R606" s="26">
        <v>0</v>
      </c>
      <c r="S606" s="26">
        <v>0</v>
      </c>
    </row>
    <row r="607" spans="2:19" ht="22.5" customHeight="1" x14ac:dyDescent="0.25">
      <c r="B607" s="1" t="s">
        <v>21</v>
      </c>
      <c r="C607" s="10" t="s">
        <v>1251</v>
      </c>
      <c r="D607" s="10" t="s">
        <v>1165</v>
      </c>
      <c r="E607" s="10" t="s">
        <v>1252</v>
      </c>
      <c r="F607" s="10" t="s">
        <v>53</v>
      </c>
      <c r="G607" s="26">
        <v>8</v>
      </c>
      <c r="H607" s="10">
        <v>5400</v>
      </c>
      <c r="I607" s="26">
        <f t="shared" si="32"/>
        <v>43.2</v>
      </c>
      <c r="J607" s="23" t="s">
        <v>49</v>
      </c>
      <c r="K607" s="23">
        <v>1</v>
      </c>
      <c r="L607" s="26">
        <v>0</v>
      </c>
      <c r="M607" s="26">
        <v>0</v>
      </c>
      <c r="N607" s="26">
        <v>8</v>
      </c>
      <c r="O607" s="26">
        <v>43.2</v>
      </c>
      <c r="P607" s="26">
        <v>0</v>
      </c>
      <c r="Q607" s="26">
        <v>0</v>
      </c>
      <c r="R607" s="26">
        <v>0</v>
      </c>
      <c r="S607" s="26">
        <v>0</v>
      </c>
    </row>
    <row r="608" spans="2:19" ht="22.5" customHeight="1" x14ac:dyDescent="0.25">
      <c r="B608" s="1" t="s">
        <v>21</v>
      </c>
      <c r="C608" s="10" t="s">
        <v>1253</v>
      </c>
      <c r="D608" s="10" t="s">
        <v>1165</v>
      </c>
      <c r="E608" s="10" t="s">
        <v>1254</v>
      </c>
      <c r="F608" s="10" t="s">
        <v>53</v>
      </c>
      <c r="G608" s="26">
        <v>10</v>
      </c>
      <c r="H608" s="10">
        <v>29279.99</v>
      </c>
      <c r="I608" s="67">
        <f t="shared" si="32"/>
        <v>292.79990000000004</v>
      </c>
      <c r="J608" s="23" t="s">
        <v>49</v>
      </c>
      <c r="K608" s="23">
        <v>1</v>
      </c>
      <c r="L608" s="26">
        <v>0</v>
      </c>
      <c r="M608" s="26">
        <v>0</v>
      </c>
      <c r="N608" s="26">
        <v>10</v>
      </c>
      <c r="O608" s="26">
        <v>292.79990000000004</v>
      </c>
      <c r="P608" s="26">
        <v>0</v>
      </c>
      <c r="Q608" s="26">
        <v>0</v>
      </c>
      <c r="R608" s="26">
        <v>0</v>
      </c>
      <c r="S608" s="26">
        <v>0</v>
      </c>
    </row>
    <row r="609" spans="2:19" ht="22.5" customHeight="1" x14ac:dyDescent="0.25">
      <c r="B609" s="1" t="s">
        <v>21</v>
      </c>
      <c r="C609" s="10" t="s">
        <v>1255</v>
      </c>
      <c r="D609" s="10" t="s">
        <v>1165</v>
      </c>
      <c r="E609" s="10" t="s">
        <v>1256</v>
      </c>
      <c r="F609" s="10" t="s">
        <v>53</v>
      </c>
      <c r="G609" s="26">
        <v>12</v>
      </c>
      <c r="H609" s="10">
        <v>13224.01</v>
      </c>
      <c r="I609" s="67">
        <f t="shared" si="32"/>
        <v>158.68812</v>
      </c>
      <c r="J609" s="23" t="s">
        <v>49</v>
      </c>
      <c r="K609" s="23">
        <v>1</v>
      </c>
      <c r="L609" s="26">
        <v>0</v>
      </c>
      <c r="M609" s="26">
        <v>0</v>
      </c>
      <c r="N609" s="26">
        <v>12</v>
      </c>
      <c r="O609" s="26">
        <v>158.68812</v>
      </c>
      <c r="P609" s="26">
        <v>0</v>
      </c>
      <c r="Q609" s="26">
        <v>0</v>
      </c>
      <c r="R609" s="26">
        <v>0</v>
      </c>
      <c r="S609" s="26">
        <v>0</v>
      </c>
    </row>
    <row r="610" spans="2:19" ht="22.5" customHeight="1" x14ac:dyDescent="0.25">
      <c r="B610" s="1" t="s">
        <v>21</v>
      </c>
      <c r="C610" s="10" t="s">
        <v>1257</v>
      </c>
      <c r="D610" s="10" t="s">
        <v>1165</v>
      </c>
      <c r="E610" s="10" t="s">
        <v>1258</v>
      </c>
      <c r="F610" s="10" t="s">
        <v>53</v>
      </c>
      <c r="G610" s="26">
        <v>4</v>
      </c>
      <c r="H610" s="10">
        <v>10764</v>
      </c>
      <c r="I610" s="67">
        <f t="shared" si="32"/>
        <v>43.055999999999997</v>
      </c>
      <c r="J610" s="23" t="s">
        <v>49</v>
      </c>
      <c r="K610" s="23">
        <v>1</v>
      </c>
      <c r="L610" s="26">
        <v>0</v>
      </c>
      <c r="M610" s="26">
        <v>0</v>
      </c>
      <c r="N610" s="26">
        <v>4</v>
      </c>
      <c r="O610" s="26">
        <v>43.055999999999997</v>
      </c>
      <c r="P610" s="26">
        <v>0</v>
      </c>
      <c r="Q610" s="26">
        <v>0</v>
      </c>
      <c r="R610" s="26">
        <v>0</v>
      </c>
      <c r="S610" s="26">
        <v>0</v>
      </c>
    </row>
    <row r="611" spans="2:19" ht="22.5" customHeight="1" x14ac:dyDescent="0.25">
      <c r="B611" s="1" t="s">
        <v>21</v>
      </c>
      <c r="C611" s="10" t="s">
        <v>1259</v>
      </c>
      <c r="D611" s="10" t="s">
        <v>98</v>
      </c>
      <c r="E611" s="10" t="s">
        <v>1260</v>
      </c>
      <c r="F611" s="10" t="s">
        <v>25</v>
      </c>
      <c r="G611" s="26">
        <v>370</v>
      </c>
      <c r="H611" s="10">
        <v>1026</v>
      </c>
      <c r="I611" s="26">
        <f t="shared" si="32"/>
        <v>379.62</v>
      </c>
      <c r="J611" s="23" t="s">
        <v>49</v>
      </c>
      <c r="K611" s="23">
        <v>2</v>
      </c>
      <c r="L611" s="26">
        <v>0</v>
      </c>
      <c r="M611" s="26">
        <v>0</v>
      </c>
      <c r="N611" s="26">
        <v>370</v>
      </c>
      <c r="O611" s="26">
        <v>379.62</v>
      </c>
      <c r="P611" s="26">
        <v>0</v>
      </c>
      <c r="Q611" s="26">
        <v>0</v>
      </c>
      <c r="R611" s="26">
        <v>0</v>
      </c>
      <c r="S611" s="26">
        <v>0</v>
      </c>
    </row>
    <row r="612" spans="2:19" ht="22.5" customHeight="1" x14ac:dyDescent="0.25">
      <c r="B612" s="1" t="s">
        <v>21</v>
      </c>
      <c r="C612" s="10" t="s">
        <v>1261</v>
      </c>
      <c r="D612" s="10" t="s">
        <v>1079</v>
      </c>
      <c r="E612" s="10" t="s">
        <v>1262</v>
      </c>
      <c r="F612" s="10" t="s">
        <v>81</v>
      </c>
      <c r="G612" s="26">
        <v>1.2449999999999999</v>
      </c>
      <c r="H612" s="10">
        <v>318750</v>
      </c>
      <c r="I612" s="67">
        <f t="shared" si="32"/>
        <v>396.84374999999994</v>
      </c>
      <c r="J612" s="23" t="s">
        <v>49</v>
      </c>
      <c r="K612" s="23">
        <v>2</v>
      </c>
      <c r="L612" s="26">
        <v>1.2449999999999999</v>
      </c>
      <c r="M612" s="67">
        <v>396.84374999999994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</row>
    <row r="613" spans="2:19" ht="22.5" customHeight="1" x14ac:dyDescent="0.25">
      <c r="B613" s="1" t="s">
        <v>21</v>
      </c>
      <c r="C613" s="10" t="s">
        <v>1263</v>
      </c>
      <c r="D613" s="10" t="s">
        <v>1264</v>
      </c>
      <c r="E613" s="10" t="s">
        <v>1265</v>
      </c>
      <c r="F613" s="10" t="s">
        <v>81</v>
      </c>
      <c r="G613" s="26">
        <v>5.2175999999999991</v>
      </c>
      <c r="H613" s="10">
        <v>316250</v>
      </c>
      <c r="I613" s="67">
        <f t="shared" si="32"/>
        <v>1650.0659999999998</v>
      </c>
      <c r="J613" s="23" t="s">
        <v>49</v>
      </c>
      <c r="K613" s="23">
        <v>1</v>
      </c>
      <c r="L613" s="26">
        <v>3.1175999999999995</v>
      </c>
      <c r="M613" s="26">
        <v>985.94099999999992</v>
      </c>
      <c r="N613" s="26">
        <v>2.1</v>
      </c>
      <c r="O613" s="26">
        <v>664.125</v>
      </c>
      <c r="P613" s="26">
        <v>0</v>
      </c>
      <c r="Q613" s="26">
        <v>0</v>
      </c>
      <c r="R613" s="26">
        <v>0</v>
      </c>
      <c r="S613" s="26">
        <v>0</v>
      </c>
    </row>
    <row r="614" spans="2:19" ht="24.75" customHeight="1" x14ac:dyDescent="0.25">
      <c r="B614" s="1" t="s">
        <v>21</v>
      </c>
      <c r="C614" s="10" t="s">
        <v>1266</v>
      </c>
      <c r="D614" s="10" t="s">
        <v>1267</v>
      </c>
      <c r="E614" s="10" t="s">
        <v>1268</v>
      </c>
      <c r="F614" s="10" t="s">
        <v>315</v>
      </c>
      <c r="G614" s="26">
        <v>24</v>
      </c>
      <c r="H614" s="10">
        <v>1440</v>
      </c>
      <c r="I614" s="26">
        <f t="shared" si="32"/>
        <v>34.56</v>
      </c>
      <c r="J614" s="23" t="s">
        <v>49</v>
      </c>
      <c r="K614" s="23">
        <v>2</v>
      </c>
      <c r="L614" s="26">
        <v>24</v>
      </c>
      <c r="M614" s="26">
        <v>34.56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</row>
    <row r="615" spans="2:19" ht="22.5" customHeight="1" x14ac:dyDescent="0.25">
      <c r="B615" s="1" t="s">
        <v>21</v>
      </c>
      <c r="C615" s="10" t="s">
        <v>1269</v>
      </c>
      <c r="D615" s="10" t="s">
        <v>1270</v>
      </c>
      <c r="E615" s="10" t="s">
        <v>1271</v>
      </c>
      <c r="F615" s="10" t="s">
        <v>86</v>
      </c>
      <c r="G615" s="26">
        <v>60</v>
      </c>
      <c r="H615" s="10">
        <v>4000</v>
      </c>
      <c r="I615" s="26">
        <f t="shared" si="32"/>
        <v>240</v>
      </c>
      <c r="J615" s="23" t="s">
        <v>49</v>
      </c>
      <c r="K615" s="23">
        <v>1</v>
      </c>
      <c r="L615" s="26">
        <v>60</v>
      </c>
      <c r="M615" s="26">
        <v>240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>
        <v>0</v>
      </c>
    </row>
    <row r="616" spans="2:19" ht="24.75" customHeight="1" thickBot="1" x14ac:dyDescent="0.3">
      <c r="B616" s="1" t="s">
        <v>21</v>
      </c>
      <c r="C616" s="10" t="s">
        <v>1272</v>
      </c>
      <c r="D616" s="10" t="s">
        <v>1273</v>
      </c>
      <c r="E616" s="10" t="s">
        <v>1274</v>
      </c>
      <c r="F616" s="10" t="s">
        <v>53</v>
      </c>
      <c r="G616" s="26">
        <v>2</v>
      </c>
      <c r="H616" s="10">
        <v>45900</v>
      </c>
      <c r="I616" s="26">
        <f t="shared" si="32"/>
        <v>91.8</v>
      </c>
      <c r="J616" s="77" t="s">
        <v>49</v>
      </c>
      <c r="K616" s="77">
        <v>2</v>
      </c>
      <c r="L616" s="26">
        <v>2</v>
      </c>
      <c r="M616" s="26">
        <v>91.8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</row>
    <row r="617" spans="2:19" ht="16.5" customHeight="1" thickTop="1" thickBot="1" x14ac:dyDescent="0.35">
      <c r="C617" s="103"/>
      <c r="D617" s="103"/>
      <c r="E617" s="15"/>
      <c r="F617" s="15"/>
      <c r="G617" s="15"/>
      <c r="H617" s="18"/>
      <c r="I617" s="53">
        <f>SUM(I530:I616)</f>
        <v>28483.315647000003</v>
      </c>
      <c r="J617" s="65"/>
      <c r="K617" s="65"/>
      <c r="L617" s="55"/>
      <c r="M617" s="53">
        <f>SUM(M530:M616)</f>
        <v>12245.287674999996</v>
      </c>
      <c r="N617" s="55"/>
      <c r="O617" s="53">
        <f>SUM(O530:O616)</f>
        <v>16238.027971999996</v>
      </c>
      <c r="P617" s="55"/>
      <c r="Q617" s="53">
        <v>0</v>
      </c>
      <c r="R617" s="55"/>
      <c r="S617" s="53">
        <v>0</v>
      </c>
    </row>
    <row r="618" spans="2:19" ht="15.75" customHeight="1" thickTop="1" x14ac:dyDescent="0.25">
      <c r="C618" s="19"/>
      <c r="D618" s="20" t="s">
        <v>1275</v>
      </c>
      <c r="E618" s="20"/>
      <c r="F618" s="20"/>
      <c r="G618" s="20"/>
      <c r="H618" s="20"/>
      <c r="I618" s="56"/>
      <c r="J618" s="68"/>
      <c r="K618" s="68"/>
      <c r="L618" s="56"/>
      <c r="M618" s="56"/>
      <c r="N618" s="56"/>
      <c r="O618" s="56"/>
      <c r="P618" s="56"/>
      <c r="Q618" s="56"/>
      <c r="R618" s="56"/>
      <c r="S618" s="56"/>
    </row>
    <row r="619" spans="2:19" ht="22.5" customHeight="1" x14ac:dyDescent="0.25">
      <c r="B619" s="1" t="s">
        <v>21</v>
      </c>
      <c r="C619" s="10" t="s">
        <v>1276</v>
      </c>
      <c r="D619" s="10" t="s">
        <v>390</v>
      </c>
      <c r="E619" s="10" t="s">
        <v>1277</v>
      </c>
      <c r="F619" s="10" t="s">
        <v>53</v>
      </c>
      <c r="G619" s="10">
        <v>83</v>
      </c>
      <c r="H619" s="10">
        <v>24</v>
      </c>
      <c r="I619" s="67">
        <f t="shared" ref="I619:I638" si="33">G619*H619/1000</f>
        <v>1.992</v>
      </c>
      <c r="J619" s="23" t="s">
        <v>49</v>
      </c>
      <c r="K619" s="23">
        <v>2</v>
      </c>
      <c r="L619" s="26">
        <v>83</v>
      </c>
      <c r="M619" s="26">
        <v>1.992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</row>
    <row r="620" spans="2:19" ht="22.5" customHeight="1" x14ac:dyDescent="0.25">
      <c r="B620" s="1" t="s">
        <v>21</v>
      </c>
      <c r="C620" s="10" t="s">
        <v>1278</v>
      </c>
      <c r="D620" s="10" t="s">
        <v>1279</v>
      </c>
      <c r="E620" s="10" t="s">
        <v>1280</v>
      </c>
      <c r="F620" s="10" t="s">
        <v>86</v>
      </c>
      <c r="G620" s="10">
        <v>6</v>
      </c>
      <c r="H620" s="10">
        <v>576</v>
      </c>
      <c r="I620" s="67">
        <f t="shared" si="33"/>
        <v>3.456</v>
      </c>
      <c r="J620" s="23" t="s">
        <v>49</v>
      </c>
      <c r="K620" s="23">
        <v>2</v>
      </c>
      <c r="L620" s="26">
        <v>6</v>
      </c>
      <c r="M620" s="26">
        <v>3.456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</row>
    <row r="621" spans="2:19" ht="24.75" customHeight="1" x14ac:dyDescent="0.25">
      <c r="B621" s="1" t="s">
        <v>21</v>
      </c>
      <c r="C621" s="10" t="s">
        <v>1281</v>
      </c>
      <c r="D621" s="10" t="s">
        <v>1279</v>
      </c>
      <c r="E621" s="10" t="s">
        <v>1282</v>
      </c>
      <c r="F621" s="10" t="s">
        <v>86</v>
      </c>
      <c r="G621" s="10">
        <v>9.5</v>
      </c>
      <c r="H621" s="10">
        <v>540</v>
      </c>
      <c r="I621" s="67">
        <f t="shared" si="33"/>
        <v>5.13</v>
      </c>
      <c r="J621" s="23" t="s">
        <v>49</v>
      </c>
      <c r="K621" s="23">
        <v>2</v>
      </c>
      <c r="L621" s="26">
        <v>9.5</v>
      </c>
      <c r="M621" s="26">
        <v>5.13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</row>
    <row r="622" spans="2:19" ht="22.5" customHeight="1" x14ac:dyDescent="0.25">
      <c r="B622" s="1" t="s">
        <v>21</v>
      </c>
      <c r="C622" s="10" t="s">
        <v>1283</v>
      </c>
      <c r="D622" s="10" t="s">
        <v>1279</v>
      </c>
      <c r="E622" s="24">
        <v>50</v>
      </c>
      <c r="F622" s="10" t="s">
        <v>86</v>
      </c>
      <c r="G622" s="10">
        <v>15.9</v>
      </c>
      <c r="H622" s="10">
        <v>576</v>
      </c>
      <c r="I622" s="67">
        <f t="shared" si="33"/>
        <v>9.1584000000000003</v>
      </c>
      <c r="J622" s="23" t="s">
        <v>49</v>
      </c>
      <c r="K622" s="23">
        <v>2</v>
      </c>
      <c r="L622" s="26">
        <v>15.9</v>
      </c>
      <c r="M622" s="26">
        <v>9.1584000000000003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</row>
    <row r="623" spans="2:19" ht="22.5" customHeight="1" x14ac:dyDescent="0.25">
      <c r="B623" s="1" t="s">
        <v>21</v>
      </c>
      <c r="C623" s="10" t="s">
        <v>1284</v>
      </c>
      <c r="D623" s="10" t="s">
        <v>1285</v>
      </c>
      <c r="E623" s="10" t="s">
        <v>1286</v>
      </c>
      <c r="F623" s="10" t="s">
        <v>53</v>
      </c>
      <c r="G623" s="10">
        <v>594</v>
      </c>
      <c r="H623" s="10">
        <v>7.2</v>
      </c>
      <c r="I623" s="67">
        <f t="shared" si="33"/>
        <v>4.2768000000000006</v>
      </c>
      <c r="J623" s="23" t="s">
        <v>49</v>
      </c>
      <c r="K623" s="23">
        <v>2</v>
      </c>
      <c r="L623" s="26">
        <v>594</v>
      </c>
      <c r="M623" s="26">
        <v>4.2768000000000006</v>
      </c>
      <c r="N623" s="26">
        <v>0</v>
      </c>
      <c r="O623" s="26">
        <v>0</v>
      </c>
      <c r="P623" s="26">
        <v>0</v>
      </c>
      <c r="Q623" s="26">
        <v>0</v>
      </c>
      <c r="R623" s="26">
        <v>0</v>
      </c>
      <c r="S623" s="26">
        <v>0</v>
      </c>
    </row>
    <row r="624" spans="2:19" ht="48.75" customHeight="1" x14ac:dyDescent="0.25">
      <c r="B624" s="1" t="s">
        <v>21</v>
      </c>
      <c r="C624" s="10" t="s">
        <v>1287</v>
      </c>
      <c r="D624" s="10" t="s">
        <v>1288</v>
      </c>
      <c r="E624" s="10" t="s">
        <v>1288</v>
      </c>
      <c r="F624" s="10" t="s">
        <v>53</v>
      </c>
      <c r="G624" s="10">
        <v>6992</v>
      </c>
      <c r="H624" s="10">
        <v>16.8</v>
      </c>
      <c r="I624" s="67">
        <f t="shared" si="33"/>
        <v>117.46560000000001</v>
      </c>
      <c r="J624" s="23" t="s">
        <v>49</v>
      </c>
      <c r="K624" s="23">
        <v>2</v>
      </c>
      <c r="L624" s="26">
        <v>6992</v>
      </c>
      <c r="M624" s="26">
        <v>117.46560000000001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</row>
    <row r="625" spans="2:19" ht="22.5" customHeight="1" x14ac:dyDescent="0.25">
      <c r="B625" s="1" t="s">
        <v>21</v>
      </c>
      <c r="C625" s="10" t="s">
        <v>1289</v>
      </c>
      <c r="D625" s="10" t="s">
        <v>1290</v>
      </c>
      <c r="E625" s="10" t="s">
        <v>1291</v>
      </c>
      <c r="F625" s="10" t="s">
        <v>53</v>
      </c>
      <c r="G625" s="10">
        <v>1352</v>
      </c>
      <c r="H625" s="10">
        <v>6</v>
      </c>
      <c r="I625" s="67">
        <f t="shared" si="33"/>
        <v>8.1120000000000001</v>
      </c>
      <c r="J625" s="23" t="s">
        <v>49</v>
      </c>
      <c r="K625" s="23">
        <v>2</v>
      </c>
      <c r="L625" s="26">
        <v>1352</v>
      </c>
      <c r="M625" s="26">
        <v>8.1120000000000001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</row>
    <row r="626" spans="2:19" ht="22.5" customHeight="1" x14ac:dyDescent="0.25">
      <c r="B626" s="1" t="s">
        <v>21</v>
      </c>
      <c r="C626" s="10" t="s">
        <v>1292</v>
      </c>
      <c r="D626" s="10" t="s">
        <v>1290</v>
      </c>
      <c r="E626" s="10" t="s">
        <v>1293</v>
      </c>
      <c r="F626" s="10" t="s">
        <v>53</v>
      </c>
      <c r="G626" s="10">
        <v>400</v>
      </c>
      <c r="H626" s="10">
        <v>6</v>
      </c>
      <c r="I626" s="67">
        <f t="shared" si="33"/>
        <v>2.4</v>
      </c>
      <c r="J626" s="23" t="s">
        <v>49</v>
      </c>
      <c r="K626" s="23">
        <v>2</v>
      </c>
      <c r="L626" s="26">
        <v>400</v>
      </c>
      <c r="M626" s="26">
        <v>2.4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</row>
    <row r="627" spans="2:19" ht="22.5" customHeight="1" x14ac:dyDescent="0.25">
      <c r="B627" s="1" t="s">
        <v>21</v>
      </c>
      <c r="C627" s="10" t="s">
        <v>1294</v>
      </c>
      <c r="D627" s="10" t="s">
        <v>1279</v>
      </c>
      <c r="E627" s="10" t="s">
        <v>1295</v>
      </c>
      <c r="F627" s="10" t="s">
        <v>86</v>
      </c>
      <c r="G627" s="10">
        <v>48.5</v>
      </c>
      <c r="H627" s="10">
        <v>588</v>
      </c>
      <c r="I627" s="67">
        <f t="shared" si="33"/>
        <v>28.518000000000001</v>
      </c>
      <c r="J627" s="23" t="s">
        <v>49</v>
      </c>
      <c r="K627" s="23">
        <v>2</v>
      </c>
      <c r="L627" s="26">
        <v>48.5</v>
      </c>
      <c r="M627" s="26">
        <v>28.518000000000001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</row>
    <row r="628" spans="2:19" ht="22.5" customHeight="1" x14ac:dyDescent="0.25">
      <c r="B628" s="1" t="s">
        <v>21</v>
      </c>
      <c r="C628" s="10" t="s">
        <v>1296</v>
      </c>
      <c r="D628" s="10" t="s">
        <v>1279</v>
      </c>
      <c r="E628" s="10" t="s">
        <v>1297</v>
      </c>
      <c r="F628" s="10" t="s">
        <v>86</v>
      </c>
      <c r="G628" s="10">
        <v>5</v>
      </c>
      <c r="H628" s="10">
        <v>490</v>
      </c>
      <c r="I628" s="67">
        <f t="shared" si="33"/>
        <v>2.4500000000000002</v>
      </c>
      <c r="J628" s="23" t="s">
        <v>49</v>
      </c>
      <c r="K628" s="23">
        <v>2</v>
      </c>
      <c r="L628" s="26">
        <v>5</v>
      </c>
      <c r="M628" s="26">
        <v>2.4500000000000002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</row>
    <row r="629" spans="2:19" ht="22.5" customHeight="1" x14ac:dyDescent="0.25">
      <c r="B629" s="1" t="s">
        <v>21</v>
      </c>
      <c r="C629" s="10" t="s">
        <v>1298</v>
      </c>
      <c r="D629" s="10" t="s">
        <v>1279</v>
      </c>
      <c r="E629" s="24">
        <v>200</v>
      </c>
      <c r="F629" s="10" t="s">
        <v>86</v>
      </c>
      <c r="G629" s="10">
        <v>6</v>
      </c>
      <c r="H629" s="10">
        <v>600</v>
      </c>
      <c r="I629" s="67">
        <f t="shared" si="33"/>
        <v>3.6</v>
      </c>
      <c r="J629" s="23" t="s">
        <v>49</v>
      </c>
      <c r="K629" s="23">
        <v>2</v>
      </c>
      <c r="L629" s="26">
        <v>6</v>
      </c>
      <c r="M629" s="26">
        <v>3.6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</row>
    <row r="630" spans="2:19" ht="24.75" customHeight="1" x14ac:dyDescent="0.25">
      <c r="B630" s="1" t="s">
        <v>21</v>
      </c>
      <c r="C630" s="10" t="s">
        <v>1299</v>
      </c>
      <c r="D630" s="10" t="s">
        <v>1279</v>
      </c>
      <c r="E630" s="10" t="s">
        <v>1300</v>
      </c>
      <c r="F630" s="10" t="s">
        <v>86</v>
      </c>
      <c r="G630" s="10">
        <v>23</v>
      </c>
      <c r="H630" s="10">
        <v>480</v>
      </c>
      <c r="I630" s="67">
        <f t="shared" si="33"/>
        <v>11.04</v>
      </c>
      <c r="J630" s="23" t="s">
        <v>49</v>
      </c>
      <c r="K630" s="23">
        <v>2</v>
      </c>
      <c r="L630" s="26">
        <v>23</v>
      </c>
      <c r="M630" s="26">
        <v>11.04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</row>
    <row r="631" spans="2:19" ht="22.5" customHeight="1" x14ac:dyDescent="0.25">
      <c r="B631" s="1" t="s">
        <v>21</v>
      </c>
      <c r="C631" s="10" t="s">
        <v>1301</v>
      </c>
      <c r="D631" s="10" t="s">
        <v>1285</v>
      </c>
      <c r="E631" s="10" t="s">
        <v>1302</v>
      </c>
      <c r="F631" s="10" t="s">
        <v>53</v>
      </c>
      <c r="G631" s="10">
        <v>920</v>
      </c>
      <c r="H631" s="10">
        <v>8.4</v>
      </c>
      <c r="I631" s="67">
        <f t="shared" si="33"/>
        <v>7.7279999999999998</v>
      </c>
      <c r="J631" s="23" t="s">
        <v>49</v>
      </c>
      <c r="K631" s="23">
        <v>2</v>
      </c>
      <c r="L631" s="26">
        <v>920</v>
      </c>
      <c r="M631" s="26">
        <v>7.7279999999999998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</row>
    <row r="632" spans="2:19" ht="22.5" customHeight="1" x14ac:dyDescent="0.25">
      <c r="B632" s="1" t="s">
        <v>21</v>
      </c>
      <c r="C632" s="10" t="s">
        <v>1303</v>
      </c>
      <c r="D632" s="10" t="s">
        <v>1285</v>
      </c>
      <c r="E632" s="10" t="s">
        <v>1304</v>
      </c>
      <c r="F632" s="10" t="s">
        <v>53</v>
      </c>
      <c r="G632" s="10">
        <v>100</v>
      </c>
      <c r="H632" s="10">
        <v>8.4</v>
      </c>
      <c r="I632" s="67">
        <f t="shared" si="33"/>
        <v>0.84</v>
      </c>
      <c r="J632" s="23" t="s">
        <v>49</v>
      </c>
      <c r="K632" s="23">
        <v>2</v>
      </c>
      <c r="L632" s="26">
        <v>0</v>
      </c>
      <c r="M632" s="26">
        <v>0</v>
      </c>
      <c r="N632" s="26">
        <v>100</v>
      </c>
      <c r="O632" s="26">
        <v>0.84</v>
      </c>
      <c r="P632" s="26">
        <v>0</v>
      </c>
      <c r="Q632" s="26">
        <v>0</v>
      </c>
      <c r="R632" s="26">
        <v>0</v>
      </c>
      <c r="S632" s="26">
        <v>0</v>
      </c>
    </row>
    <row r="633" spans="2:19" ht="22.5" customHeight="1" x14ac:dyDescent="0.25">
      <c r="B633" s="1" t="s">
        <v>21</v>
      </c>
      <c r="C633" s="10" t="s">
        <v>1305</v>
      </c>
      <c r="D633" s="10" t="s">
        <v>1285</v>
      </c>
      <c r="E633" s="10" t="s">
        <v>1306</v>
      </c>
      <c r="F633" s="10" t="s">
        <v>53</v>
      </c>
      <c r="G633" s="10">
        <v>970</v>
      </c>
      <c r="H633" s="10">
        <v>14.4</v>
      </c>
      <c r="I633" s="67">
        <f t="shared" si="33"/>
        <v>13.968</v>
      </c>
      <c r="J633" s="23" t="s">
        <v>49</v>
      </c>
      <c r="K633" s="23">
        <v>2</v>
      </c>
      <c r="L633" s="26">
        <v>970</v>
      </c>
      <c r="M633" s="26">
        <v>13.968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</row>
    <row r="634" spans="2:19" ht="22.5" customHeight="1" x14ac:dyDescent="0.25">
      <c r="B634" s="1" t="s">
        <v>21</v>
      </c>
      <c r="C634" s="10" t="s">
        <v>1307</v>
      </c>
      <c r="D634" s="10" t="s">
        <v>1308</v>
      </c>
      <c r="E634" s="10" t="s">
        <v>1309</v>
      </c>
      <c r="F634" s="10" t="s">
        <v>315</v>
      </c>
      <c r="G634" s="10">
        <v>200</v>
      </c>
      <c r="H634" s="10">
        <v>6</v>
      </c>
      <c r="I634" s="67">
        <f t="shared" si="33"/>
        <v>1.2</v>
      </c>
      <c r="J634" s="23" t="s">
        <v>49</v>
      </c>
      <c r="K634" s="23">
        <v>2</v>
      </c>
      <c r="L634" s="26">
        <v>200</v>
      </c>
      <c r="M634" s="26">
        <v>1.2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</row>
    <row r="635" spans="2:19" ht="22.5" customHeight="1" x14ac:dyDescent="0.25">
      <c r="B635" s="1" t="s">
        <v>21</v>
      </c>
      <c r="C635" s="10" t="s">
        <v>1310</v>
      </c>
      <c r="D635" s="10" t="s">
        <v>1311</v>
      </c>
      <c r="E635" s="10" t="s">
        <v>1312</v>
      </c>
      <c r="F635" s="10" t="s">
        <v>53</v>
      </c>
      <c r="G635" s="10">
        <v>1900</v>
      </c>
      <c r="H635" s="10">
        <v>2.64</v>
      </c>
      <c r="I635" s="67">
        <f t="shared" si="33"/>
        <v>5.016</v>
      </c>
      <c r="J635" s="23" t="s">
        <v>49</v>
      </c>
      <c r="K635" s="23">
        <v>2</v>
      </c>
      <c r="L635" s="26">
        <v>1900</v>
      </c>
      <c r="M635" s="26">
        <v>5.016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</row>
    <row r="636" spans="2:19" ht="22.5" customHeight="1" x14ac:dyDescent="0.25">
      <c r="B636" s="1" t="s">
        <v>21</v>
      </c>
      <c r="C636" s="10" t="s">
        <v>1313</v>
      </c>
      <c r="D636" s="10" t="s">
        <v>1314</v>
      </c>
      <c r="E636" s="10" t="s">
        <v>1315</v>
      </c>
      <c r="F636" s="10" t="s">
        <v>53</v>
      </c>
      <c r="G636" s="10">
        <v>283</v>
      </c>
      <c r="H636" s="10">
        <v>100</v>
      </c>
      <c r="I636" s="67">
        <f t="shared" si="33"/>
        <v>28.3</v>
      </c>
      <c r="J636" s="23" t="s">
        <v>49</v>
      </c>
      <c r="K636" s="23">
        <v>2</v>
      </c>
      <c r="L636" s="26">
        <v>283</v>
      </c>
      <c r="M636" s="26">
        <v>28.3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</row>
    <row r="637" spans="2:19" ht="22.5" customHeight="1" x14ac:dyDescent="0.25">
      <c r="B637" s="1" t="s">
        <v>21</v>
      </c>
      <c r="C637" s="10" t="s">
        <v>1316</v>
      </c>
      <c r="D637" s="10" t="s">
        <v>1311</v>
      </c>
      <c r="E637" s="10" t="s">
        <v>1317</v>
      </c>
      <c r="F637" s="10" t="s">
        <v>53</v>
      </c>
      <c r="G637" s="10">
        <v>100</v>
      </c>
      <c r="H637" s="10">
        <v>6</v>
      </c>
      <c r="I637" s="67">
        <f t="shared" si="33"/>
        <v>0.6</v>
      </c>
      <c r="J637" s="23" t="s">
        <v>49</v>
      </c>
      <c r="K637" s="23">
        <v>2</v>
      </c>
      <c r="L637" s="26">
        <v>0</v>
      </c>
      <c r="M637" s="26">
        <v>0</v>
      </c>
      <c r="N637" s="26">
        <v>100</v>
      </c>
      <c r="O637" s="26">
        <v>0.6</v>
      </c>
      <c r="P637" s="26">
        <v>0</v>
      </c>
      <c r="Q637" s="26">
        <v>0</v>
      </c>
      <c r="R637" s="26">
        <v>0</v>
      </c>
      <c r="S637" s="26">
        <v>0</v>
      </c>
    </row>
    <row r="638" spans="2:19" ht="22.5" customHeight="1" thickBot="1" x14ac:dyDescent="0.3">
      <c r="B638" s="1" t="s">
        <v>21</v>
      </c>
      <c r="C638" s="10" t="s">
        <v>1318</v>
      </c>
      <c r="D638" s="10" t="s">
        <v>390</v>
      </c>
      <c r="E638" s="10" t="s">
        <v>1319</v>
      </c>
      <c r="F638" s="10" t="s">
        <v>53</v>
      </c>
      <c r="G638" s="10">
        <v>1588</v>
      </c>
      <c r="H638" s="10">
        <v>45</v>
      </c>
      <c r="I638" s="67">
        <f t="shared" si="33"/>
        <v>71.459999999999994</v>
      </c>
      <c r="J638" s="77" t="s">
        <v>49</v>
      </c>
      <c r="K638" s="77">
        <v>2</v>
      </c>
      <c r="L638" s="26">
        <v>1588</v>
      </c>
      <c r="M638" s="26">
        <v>71.459999999999994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</row>
    <row r="639" spans="2:19" ht="15.75" customHeight="1" thickTop="1" thickBot="1" x14ac:dyDescent="0.35">
      <c r="C639" s="103"/>
      <c r="D639" s="103"/>
      <c r="E639" s="15"/>
      <c r="F639" s="15"/>
      <c r="G639" s="15"/>
      <c r="H639" s="18"/>
      <c r="I639" s="53">
        <f>SUM(I619:I638)</f>
        <v>326.71079999999995</v>
      </c>
      <c r="J639" s="65"/>
      <c r="K639" s="65"/>
      <c r="L639" s="55"/>
      <c r="M639" s="53">
        <f>SUM(M619:M638)</f>
        <v>325.27079999999995</v>
      </c>
      <c r="N639" s="55"/>
      <c r="O639" s="53">
        <f>SUM(O619:O638)</f>
        <v>1.44</v>
      </c>
      <c r="P639" s="55"/>
      <c r="Q639" s="53">
        <v>0</v>
      </c>
      <c r="R639" s="55"/>
      <c r="S639" s="53">
        <v>0</v>
      </c>
    </row>
    <row r="640" spans="2:19" ht="15.75" customHeight="1" thickTop="1" x14ac:dyDescent="0.25">
      <c r="C640" s="19"/>
      <c r="D640" s="20" t="s">
        <v>1320</v>
      </c>
      <c r="E640" s="20"/>
      <c r="F640" s="20"/>
      <c r="G640" s="20"/>
      <c r="H640" s="20"/>
      <c r="I640" s="56"/>
      <c r="J640" s="68"/>
      <c r="K640" s="68"/>
      <c r="L640" s="56"/>
      <c r="M640" s="56"/>
      <c r="N640" s="56"/>
      <c r="O640" s="56"/>
      <c r="P640" s="56"/>
      <c r="Q640" s="56"/>
      <c r="R640" s="56"/>
      <c r="S640" s="56"/>
    </row>
    <row r="641" spans="2:19" ht="15" customHeight="1" x14ac:dyDescent="0.25">
      <c r="B641" s="1" t="s">
        <v>21</v>
      </c>
      <c r="C641" s="10" t="s">
        <v>1321</v>
      </c>
      <c r="D641" s="10" t="s">
        <v>737</v>
      </c>
      <c r="E641" s="10" t="s">
        <v>1322</v>
      </c>
      <c r="F641" s="10" t="s">
        <v>25</v>
      </c>
      <c r="G641" s="27">
        <v>21862.75</v>
      </c>
      <c r="H641" s="10">
        <v>500</v>
      </c>
      <c r="I641" s="23">
        <f>G641*H641/1000</f>
        <v>10931.375</v>
      </c>
      <c r="J641" s="23" t="s">
        <v>26</v>
      </c>
      <c r="K641" s="23">
        <v>2</v>
      </c>
      <c r="L641" s="26">
        <f>9700.3+23.7</f>
        <v>9724</v>
      </c>
      <c r="M641" s="26">
        <f>H641*L641/1000</f>
        <v>4862</v>
      </c>
      <c r="N641" s="26">
        <v>12138.75</v>
      </c>
      <c r="O641" s="26">
        <v>6069.375</v>
      </c>
      <c r="P641" s="26">
        <v>0</v>
      </c>
      <c r="Q641" s="26">
        <v>0</v>
      </c>
      <c r="R641" s="26">
        <v>0</v>
      </c>
      <c r="S641" s="26">
        <v>0</v>
      </c>
    </row>
    <row r="642" spans="2:19" ht="22.5" customHeight="1" x14ac:dyDescent="0.25">
      <c r="B642" s="1" t="s">
        <v>21</v>
      </c>
      <c r="C642" s="10" t="s">
        <v>1323</v>
      </c>
      <c r="D642" s="10" t="s">
        <v>1324</v>
      </c>
      <c r="E642" s="10" t="s">
        <v>1325</v>
      </c>
      <c r="F642" s="10" t="s">
        <v>86</v>
      </c>
      <c r="G642" s="10">
        <v>15</v>
      </c>
      <c r="H642" s="10">
        <v>2640</v>
      </c>
      <c r="I642" s="67">
        <f>G642*H642/1000</f>
        <v>39.6</v>
      </c>
      <c r="J642" s="23" t="s">
        <v>49</v>
      </c>
      <c r="K642" s="23">
        <v>2</v>
      </c>
      <c r="L642" s="26">
        <v>10</v>
      </c>
      <c r="M642" s="26">
        <v>26.4</v>
      </c>
      <c r="N642" s="26">
        <v>5</v>
      </c>
      <c r="O642" s="26">
        <v>13.2</v>
      </c>
      <c r="P642" s="26">
        <v>0</v>
      </c>
      <c r="Q642" s="26">
        <v>0</v>
      </c>
      <c r="R642" s="26">
        <v>0</v>
      </c>
      <c r="S642" s="26">
        <v>0</v>
      </c>
    </row>
    <row r="643" spans="2:19" ht="22.5" customHeight="1" x14ac:dyDescent="0.25">
      <c r="B643" s="1" t="s">
        <v>21</v>
      </c>
      <c r="C643" s="10" t="s">
        <v>1326</v>
      </c>
      <c r="D643" s="10" t="s">
        <v>1327</v>
      </c>
      <c r="E643" s="10" t="s">
        <v>1328</v>
      </c>
      <c r="F643" s="10" t="s">
        <v>25</v>
      </c>
      <c r="G643" s="10">
        <v>419.62</v>
      </c>
      <c r="H643" s="10">
        <v>500</v>
      </c>
      <c r="I643" s="67">
        <f>G643*H643/1000</f>
        <v>209.81</v>
      </c>
      <c r="J643" s="23" t="s">
        <v>49</v>
      </c>
      <c r="K643" s="23">
        <v>2</v>
      </c>
      <c r="L643" s="26">
        <v>119.4</v>
      </c>
      <c r="M643" s="26">
        <v>59.7</v>
      </c>
      <c r="N643" s="26">
        <v>300.22000000000003</v>
      </c>
      <c r="O643" s="26">
        <v>150.11000000000001</v>
      </c>
      <c r="P643" s="26">
        <v>0</v>
      </c>
      <c r="Q643" s="26">
        <v>0</v>
      </c>
      <c r="R643" s="26">
        <v>0</v>
      </c>
      <c r="S643" s="26">
        <v>0</v>
      </c>
    </row>
    <row r="644" spans="2:19" ht="22.5" customHeight="1" thickBot="1" x14ac:dyDescent="0.3">
      <c r="B644" s="1" t="s">
        <v>21</v>
      </c>
      <c r="C644" s="10" t="s">
        <v>1329</v>
      </c>
      <c r="D644" s="10" t="s">
        <v>737</v>
      </c>
      <c r="E644" s="10" t="s">
        <v>1330</v>
      </c>
      <c r="F644" s="10" t="s">
        <v>1331</v>
      </c>
      <c r="G644" s="10">
        <v>1628.134</v>
      </c>
      <c r="H644" s="10">
        <v>600</v>
      </c>
      <c r="I644" s="67">
        <f>G644*H644/1000</f>
        <v>976.88040000000001</v>
      </c>
      <c r="J644" s="77" t="s">
        <v>49</v>
      </c>
      <c r="K644" s="77">
        <v>2</v>
      </c>
      <c r="L644" s="26">
        <v>943.77</v>
      </c>
      <c r="M644" s="26">
        <v>566.26199999999994</v>
      </c>
      <c r="N644" s="26">
        <v>684.36400000000003</v>
      </c>
      <c r="O644" s="26">
        <v>410.61840000000001</v>
      </c>
      <c r="P644" s="26">
        <v>0</v>
      </c>
      <c r="Q644" s="26">
        <v>0</v>
      </c>
      <c r="R644" s="26">
        <v>0</v>
      </c>
      <c r="S644" s="26">
        <v>0</v>
      </c>
    </row>
    <row r="645" spans="2:19" ht="15.75" customHeight="1" thickTop="1" thickBot="1" x14ac:dyDescent="0.35">
      <c r="C645" s="103"/>
      <c r="D645" s="103"/>
      <c r="E645" s="15"/>
      <c r="F645" s="15"/>
      <c r="G645" s="15"/>
      <c r="H645" s="18"/>
      <c r="I645" s="53">
        <f>SUM(I641:I644)</f>
        <v>12157.6654</v>
      </c>
      <c r="J645" s="65"/>
      <c r="K645" s="65"/>
      <c r="L645" s="55"/>
      <c r="M645" s="53">
        <f>SUM(M641:M644)</f>
        <v>5514.3619999999992</v>
      </c>
      <c r="N645" s="55"/>
      <c r="O645" s="53">
        <f>SUM(O641:O644)</f>
        <v>6643.3033999999998</v>
      </c>
      <c r="P645" s="55"/>
      <c r="Q645" s="53">
        <v>0</v>
      </c>
      <c r="R645" s="55"/>
      <c r="S645" s="53">
        <v>0</v>
      </c>
    </row>
    <row r="646" spans="2:19" ht="15.75" customHeight="1" thickTop="1" x14ac:dyDescent="0.25">
      <c r="C646" s="19"/>
      <c r="D646" s="20" t="s">
        <v>1332</v>
      </c>
      <c r="E646" s="20"/>
      <c r="F646" s="20"/>
      <c r="G646" s="20"/>
      <c r="H646" s="20"/>
      <c r="I646" s="56"/>
      <c r="J646" s="68"/>
      <c r="K646" s="68"/>
      <c r="L646" s="56"/>
      <c r="M646" s="56"/>
      <c r="N646" s="56"/>
      <c r="O646" s="56"/>
      <c r="P646" s="56"/>
      <c r="Q646" s="56"/>
      <c r="R646" s="56"/>
      <c r="S646" s="56"/>
    </row>
    <row r="647" spans="2:19" ht="24.75" customHeight="1" x14ac:dyDescent="0.25">
      <c r="B647" s="1" t="s">
        <v>21</v>
      </c>
      <c r="C647" s="10" t="s">
        <v>1333</v>
      </c>
      <c r="D647" s="10" t="s">
        <v>1334</v>
      </c>
      <c r="E647" s="10" t="s">
        <v>1335</v>
      </c>
      <c r="F647" s="10" t="s">
        <v>86</v>
      </c>
      <c r="G647" s="10">
        <v>0</v>
      </c>
      <c r="H647" s="10">
        <v>968</v>
      </c>
      <c r="I647" s="67">
        <f t="shared" ref="I647:I653" si="34">G647*H647/1000</f>
        <v>0</v>
      </c>
      <c r="J647" s="70" t="s">
        <v>49</v>
      </c>
      <c r="K647" s="23">
        <v>1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</row>
    <row r="648" spans="2:19" ht="24.75" customHeight="1" x14ac:dyDescent="0.25">
      <c r="B648" s="1" t="s">
        <v>21</v>
      </c>
      <c r="C648" s="10" t="s">
        <v>1336</v>
      </c>
      <c r="D648" s="10" t="s">
        <v>1334</v>
      </c>
      <c r="E648" s="10" t="s">
        <v>1337</v>
      </c>
      <c r="F648" s="10" t="s">
        <v>86</v>
      </c>
      <c r="G648" s="10">
        <v>717</v>
      </c>
      <c r="H648" s="10">
        <v>968</v>
      </c>
      <c r="I648" s="67">
        <f t="shared" si="34"/>
        <v>694.05600000000004</v>
      </c>
      <c r="J648" s="70" t="s">
        <v>49</v>
      </c>
      <c r="K648" s="23">
        <v>1</v>
      </c>
      <c r="L648" s="26">
        <v>140</v>
      </c>
      <c r="M648" s="26">
        <v>135.52000000000001</v>
      </c>
      <c r="N648" s="26">
        <f>G648-L648</f>
        <v>577</v>
      </c>
      <c r="O648" s="26">
        <f>H648*N648/1000</f>
        <v>558.53599999999994</v>
      </c>
      <c r="P648" s="26">
        <v>0</v>
      </c>
      <c r="Q648" s="26">
        <v>0</v>
      </c>
      <c r="R648" s="26">
        <v>0</v>
      </c>
      <c r="S648" s="26">
        <v>0</v>
      </c>
    </row>
    <row r="649" spans="2:19" ht="24.75" customHeight="1" x14ac:dyDescent="0.25">
      <c r="B649" s="1" t="s">
        <v>21</v>
      </c>
      <c r="C649" s="10" t="s">
        <v>1338</v>
      </c>
      <c r="D649" s="10" t="s">
        <v>1339</v>
      </c>
      <c r="E649" s="10" t="s">
        <v>1340</v>
      </c>
      <c r="F649" s="10" t="s">
        <v>86</v>
      </c>
      <c r="G649" s="10">
        <v>99.2</v>
      </c>
      <c r="H649" s="10">
        <v>720</v>
      </c>
      <c r="I649" s="67">
        <f t="shared" si="34"/>
        <v>71.424000000000007</v>
      </c>
      <c r="J649" s="70" t="s">
        <v>49</v>
      </c>
      <c r="K649" s="23">
        <v>2</v>
      </c>
      <c r="L649" s="26">
        <v>0</v>
      </c>
      <c r="M649" s="26">
        <v>0</v>
      </c>
      <c r="N649" s="26">
        <v>99.2</v>
      </c>
      <c r="O649" s="26">
        <v>71.424000000000007</v>
      </c>
      <c r="P649" s="26">
        <v>0</v>
      </c>
      <c r="Q649" s="26">
        <v>0</v>
      </c>
      <c r="R649" s="26">
        <v>0</v>
      </c>
      <c r="S649" s="26">
        <v>0</v>
      </c>
    </row>
    <row r="650" spans="2:19" ht="24.75" customHeight="1" x14ac:dyDescent="0.25">
      <c r="B650" s="1" t="s">
        <v>21</v>
      </c>
      <c r="C650" s="10" t="s">
        <v>1341</v>
      </c>
      <c r="D650" s="10" t="s">
        <v>1342</v>
      </c>
      <c r="E650" s="10" t="s">
        <v>1343</v>
      </c>
      <c r="F650" s="10" t="s">
        <v>1344</v>
      </c>
      <c r="G650" s="10">
        <v>2</v>
      </c>
      <c r="H650" s="10">
        <v>36288</v>
      </c>
      <c r="I650" s="67">
        <f t="shared" si="34"/>
        <v>72.575999999999993</v>
      </c>
      <c r="J650" s="70" t="s">
        <v>49</v>
      </c>
      <c r="K650" s="23">
        <v>2</v>
      </c>
      <c r="L650" s="26">
        <v>0</v>
      </c>
      <c r="M650" s="26">
        <v>0</v>
      </c>
      <c r="N650" s="26">
        <v>2</v>
      </c>
      <c r="O650" s="26">
        <v>72.575999999999993</v>
      </c>
      <c r="P650" s="26">
        <v>0</v>
      </c>
      <c r="Q650" s="26">
        <v>0</v>
      </c>
      <c r="R650" s="26">
        <v>0</v>
      </c>
      <c r="S650" s="26">
        <v>0</v>
      </c>
    </row>
    <row r="651" spans="2:19" ht="36.75" customHeight="1" x14ac:dyDescent="0.25">
      <c r="B651" s="1" t="s">
        <v>21</v>
      </c>
      <c r="C651" s="10" t="s">
        <v>1345</v>
      </c>
      <c r="D651" s="10" t="s">
        <v>1346</v>
      </c>
      <c r="E651" s="10" t="s">
        <v>1346</v>
      </c>
      <c r="F651" s="10" t="s">
        <v>1347</v>
      </c>
      <c r="G651" s="10">
        <v>5</v>
      </c>
      <c r="H651" s="10">
        <v>6360</v>
      </c>
      <c r="I651" s="67">
        <f t="shared" si="34"/>
        <v>31.8</v>
      </c>
      <c r="J651" s="70" t="s">
        <v>49</v>
      </c>
      <c r="K651" s="23">
        <v>2</v>
      </c>
      <c r="L651" s="26">
        <v>0</v>
      </c>
      <c r="M651" s="26">
        <v>0</v>
      </c>
      <c r="N651" s="26">
        <v>5</v>
      </c>
      <c r="O651" s="26">
        <v>31.8</v>
      </c>
      <c r="P651" s="26">
        <v>0</v>
      </c>
      <c r="Q651" s="26">
        <v>0</v>
      </c>
      <c r="R651" s="26">
        <v>0</v>
      </c>
      <c r="S651" s="26">
        <v>0</v>
      </c>
    </row>
    <row r="652" spans="2:19" ht="24.75" customHeight="1" x14ac:dyDescent="0.25">
      <c r="B652" s="1" t="s">
        <v>21</v>
      </c>
      <c r="C652" s="10" t="s">
        <v>1348</v>
      </c>
      <c r="D652" s="10" t="s">
        <v>1349</v>
      </c>
      <c r="E652" s="10" t="s">
        <v>1349</v>
      </c>
      <c r="F652" s="10" t="s">
        <v>1350</v>
      </c>
      <c r="G652" s="10">
        <v>52</v>
      </c>
      <c r="H652" s="10">
        <v>594</v>
      </c>
      <c r="I652" s="67">
        <f t="shared" si="34"/>
        <v>30.888000000000002</v>
      </c>
      <c r="J652" s="70" t="s">
        <v>49</v>
      </c>
      <c r="K652" s="23">
        <v>2</v>
      </c>
      <c r="L652" s="26">
        <v>0</v>
      </c>
      <c r="M652" s="26">
        <v>0</v>
      </c>
      <c r="N652" s="26">
        <v>52</v>
      </c>
      <c r="O652" s="26">
        <v>30.888000000000002</v>
      </c>
      <c r="P652" s="26">
        <v>0</v>
      </c>
      <c r="Q652" s="26">
        <v>0</v>
      </c>
      <c r="R652" s="26">
        <v>0</v>
      </c>
      <c r="S652" s="26">
        <v>0</v>
      </c>
    </row>
    <row r="653" spans="2:19" ht="24.75" customHeight="1" thickBot="1" x14ac:dyDescent="0.3">
      <c r="B653" s="1" t="s">
        <v>21</v>
      </c>
      <c r="C653" s="10" t="s">
        <v>1351</v>
      </c>
      <c r="D653" s="10" t="s">
        <v>1352</v>
      </c>
      <c r="E653" s="10" t="s">
        <v>1353</v>
      </c>
      <c r="F653" s="10" t="s">
        <v>86</v>
      </c>
      <c r="G653" s="10">
        <v>1</v>
      </c>
      <c r="H653" s="10">
        <v>20844</v>
      </c>
      <c r="I653" s="67">
        <f t="shared" si="34"/>
        <v>20.844000000000001</v>
      </c>
      <c r="J653" s="128" t="s">
        <v>49</v>
      </c>
      <c r="K653" s="77">
        <v>2</v>
      </c>
      <c r="L653" s="26">
        <v>0</v>
      </c>
      <c r="M653" s="26">
        <v>0</v>
      </c>
      <c r="N653" s="26">
        <v>1</v>
      </c>
      <c r="O653" s="26">
        <v>20.844000000000001</v>
      </c>
      <c r="P653" s="26">
        <v>0</v>
      </c>
      <c r="Q653" s="26">
        <v>0</v>
      </c>
      <c r="R653" s="26">
        <v>0</v>
      </c>
      <c r="S653" s="26">
        <v>0</v>
      </c>
    </row>
    <row r="654" spans="2:19" ht="15.75" customHeight="1" thickTop="1" thickBot="1" x14ac:dyDescent="0.35">
      <c r="C654" s="103"/>
      <c r="D654" s="103"/>
      <c r="E654" s="15"/>
      <c r="F654" s="15"/>
      <c r="G654" s="15"/>
      <c r="H654" s="18"/>
      <c r="I654" s="53">
        <f>SUM(I647:I653)</f>
        <v>921.58800000000008</v>
      </c>
      <c r="J654" s="65"/>
      <c r="K654" s="65"/>
      <c r="L654" s="55"/>
      <c r="M654" s="53">
        <f>SUM(M647:M653)</f>
        <v>135.52000000000001</v>
      </c>
      <c r="N654" s="55"/>
      <c r="O654" s="53">
        <f>SUM(O647:O653)</f>
        <v>786.06799999999998</v>
      </c>
      <c r="P654" s="55"/>
      <c r="Q654" s="53">
        <v>0</v>
      </c>
      <c r="R654" s="55"/>
      <c r="S654" s="53">
        <v>0</v>
      </c>
    </row>
    <row r="655" spans="2:19" ht="25.5" customHeight="1" thickTop="1" x14ac:dyDescent="0.25">
      <c r="C655" s="19"/>
      <c r="D655" s="20" t="s">
        <v>1354</v>
      </c>
      <c r="E655" s="20"/>
      <c r="F655" s="20"/>
      <c r="G655" s="20"/>
      <c r="H655" s="20"/>
      <c r="I655" s="56"/>
      <c r="J655" s="68"/>
      <c r="K655" s="68"/>
      <c r="L655" s="56"/>
      <c r="M655" s="56"/>
      <c r="N655" s="56"/>
      <c r="O655" s="56"/>
      <c r="P655" s="56"/>
      <c r="Q655" s="56"/>
      <c r="R655" s="56"/>
      <c r="S655" s="56"/>
    </row>
    <row r="656" spans="2:19" ht="24.75" customHeight="1" x14ac:dyDescent="0.25">
      <c r="B656" s="1" t="s">
        <v>21</v>
      </c>
      <c r="C656" s="123" t="s">
        <v>1355</v>
      </c>
      <c r="D656" s="10" t="s">
        <v>1356</v>
      </c>
      <c r="E656" s="127" t="s">
        <v>2807</v>
      </c>
      <c r="F656" s="10" t="s">
        <v>53</v>
      </c>
      <c r="G656" s="10">
        <v>31</v>
      </c>
      <c r="H656" s="10">
        <v>7700</v>
      </c>
      <c r="I656" s="67">
        <f t="shared" ref="I656:I687" si="35">G656*H656/1000</f>
        <v>238.7</v>
      </c>
      <c r="J656" s="23" t="s">
        <v>49</v>
      </c>
      <c r="K656" s="23">
        <v>1</v>
      </c>
      <c r="L656" s="26">
        <v>0</v>
      </c>
      <c r="M656" s="26">
        <v>0</v>
      </c>
      <c r="N656" s="26">
        <v>31</v>
      </c>
      <c r="O656" s="26">
        <v>238.7</v>
      </c>
      <c r="P656" s="26">
        <v>0</v>
      </c>
      <c r="Q656" s="26">
        <v>0</v>
      </c>
      <c r="R656" s="26">
        <v>0</v>
      </c>
      <c r="S656" s="26">
        <v>0</v>
      </c>
    </row>
    <row r="657" spans="2:19" ht="33" customHeight="1" x14ac:dyDescent="0.25">
      <c r="B657" s="1" t="s">
        <v>21</v>
      </c>
      <c r="C657" s="123" t="s">
        <v>1357</v>
      </c>
      <c r="D657" s="10" t="s">
        <v>795</v>
      </c>
      <c r="E657" s="127" t="s">
        <v>2808</v>
      </c>
      <c r="F657" s="10" t="s">
        <v>53</v>
      </c>
      <c r="G657" s="10">
        <v>280</v>
      </c>
      <c r="H657" s="10">
        <v>440</v>
      </c>
      <c r="I657" s="67">
        <f t="shared" si="35"/>
        <v>123.2</v>
      </c>
      <c r="J657" s="23" t="s">
        <v>49</v>
      </c>
      <c r="K657" s="23">
        <v>1</v>
      </c>
      <c r="L657" s="26">
        <v>0</v>
      </c>
      <c r="M657" s="26">
        <v>0</v>
      </c>
      <c r="N657" s="26">
        <v>280</v>
      </c>
      <c r="O657" s="26">
        <v>123.2</v>
      </c>
      <c r="P657" s="26">
        <v>0</v>
      </c>
      <c r="Q657" s="26">
        <v>0</v>
      </c>
      <c r="R657" s="26">
        <v>0</v>
      </c>
      <c r="S657" s="26">
        <v>0</v>
      </c>
    </row>
    <row r="658" spans="2:19" ht="24.75" customHeight="1" x14ac:dyDescent="0.25">
      <c r="B658" s="1" t="s">
        <v>21</v>
      </c>
      <c r="C658" s="10" t="s">
        <v>1358</v>
      </c>
      <c r="D658" s="10" t="s">
        <v>363</v>
      </c>
      <c r="E658" s="10" t="s">
        <v>1359</v>
      </c>
      <c r="F658" s="10" t="s">
        <v>1098</v>
      </c>
      <c r="G658" s="10">
        <v>8</v>
      </c>
      <c r="H658" s="10">
        <v>336</v>
      </c>
      <c r="I658" s="67">
        <f t="shared" si="35"/>
        <v>2.6880000000000002</v>
      </c>
      <c r="J658" s="23" t="s">
        <v>49</v>
      </c>
      <c r="K658" s="23">
        <v>2</v>
      </c>
      <c r="L658" s="26">
        <v>8</v>
      </c>
      <c r="M658" s="26">
        <v>2.6880000000000002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</row>
    <row r="659" spans="2:19" ht="24.75" customHeight="1" x14ac:dyDescent="0.25">
      <c r="B659" s="1" t="s">
        <v>21</v>
      </c>
      <c r="C659" s="10" t="s">
        <v>1360</v>
      </c>
      <c r="D659" s="10" t="s">
        <v>363</v>
      </c>
      <c r="E659" s="10" t="s">
        <v>1361</v>
      </c>
      <c r="F659" s="10" t="s">
        <v>1098</v>
      </c>
      <c r="G659" s="10">
        <v>7</v>
      </c>
      <c r="H659" s="10">
        <v>444</v>
      </c>
      <c r="I659" s="67">
        <f t="shared" si="35"/>
        <v>3.1080000000000001</v>
      </c>
      <c r="J659" s="23" t="s">
        <v>49</v>
      </c>
      <c r="K659" s="23">
        <v>2</v>
      </c>
      <c r="L659" s="26">
        <v>7</v>
      </c>
      <c r="M659" s="26">
        <v>3.1080000000000001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</row>
    <row r="660" spans="2:19" ht="33" customHeight="1" x14ac:dyDescent="0.25">
      <c r="B660" s="1" t="s">
        <v>21</v>
      </c>
      <c r="C660" s="123" t="s">
        <v>1362</v>
      </c>
      <c r="D660" s="10" t="s">
        <v>1363</v>
      </c>
      <c r="E660" s="127" t="s">
        <v>2809</v>
      </c>
      <c r="F660" s="10" t="s">
        <v>53</v>
      </c>
      <c r="G660" s="10">
        <v>2</v>
      </c>
      <c r="H660" s="10">
        <v>7700</v>
      </c>
      <c r="I660" s="67">
        <f t="shared" si="35"/>
        <v>15.4</v>
      </c>
      <c r="J660" s="23" t="s">
        <v>49</v>
      </c>
      <c r="K660" s="23">
        <v>1</v>
      </c>
      <c r="L660" s="26">
        <v>0</v>
      </c>
      <c r="M660" s="26">
        <v>0</v>
      </c>
      <c r="N660" s="26">
        <v>2</v>
      </c>
      <c r="O660" s="26">
        <v>15.4</v>
      </c>
      <c r="P660" s="26">
        <v>0</v>
      </c>
      <c r="Q660" s="26">
        <v>0</v>
      </c>
      <c r="R660" s="26">
        <v>0</v>
      </c>
      <c r="S660" s="26">
        <v>0</v>
      </c>
    </row>
    <row r="661" spans="2:19" ht="24.75" customHeight="1" x14ac:dyDescent="0.25">
      <c r="B661" s="1" t="s">
        <v>21</v>
      </c>
      <c r="C661" s="123" t="s">
        <v>1364</v>
      </c>
      <c r="D661" s="10" t="s">
        <v>795</v>
      </c>
      <c r="E661" s="127" t="s">
        <v>2810</v>
      </c>
      <c r="F661" s="10" t="s">
        <v>53</v>
      </c>
      <c r="G661" s="10">
        <v>165</v>
      </c>
      <c r="H661" s="10">
        <v>1208.83</v>
      </c>
      <c r="I661" s="67">
        <f t="shared" si="35"/>
        <v>199.45694999999998</v>
      </c>
      <c r="J661" s="23" t="s">
        <v>49</v>
      </c>
      <c r="K661" s="23">
        <v>1</v>
      </c>
      <c r="L661" s="26">
        <v>0</v>
      </c>
      <c r="M661" s="26">
        <v>0</v>
      </c>
      <c r="N661" s="26">
        <v>165</v>
      </c>
      <c r="O661" s="26">
        <v>199.45694999999998</v>
      </c>
      <c r="P661" s="26">
        <v>0</v>
      </c>
      <c r="Q661" s="26">
        <v>0</v>
      </c>
      <c r="R661" s="26">
        <v>0</v>
      </c>
      <c r="S661" s="26">
        <v>0</v>
      </c>
    </row>
    <row r="662" spans="2:19" ht="33" customHeight="1" x14ac:dyDescent="0.25">
      <c r="B662" s="1" t="s">
        <v>21</v>
      </c>
      <c r="C662" s="123" t="s">
        <v>1365</v>
      </c>
      <c r="D662" s="10" t="s">
        <v>1366</v>
      </c>
      <c r="E662" s="127" t="s">
        <v>2811</v>
      </c>
      <c r="F662" s="10" t="s">
        <v>53</v>
      </c>
      <c r="G662" s="10">
        <v>178</v>
      </c>
      <c r="H662" s="10">
        <v>308</v>
      </c>
      <c r="I662" s="67">
        <f t="shared" si="35"/>
        <v>54.823999999999998</v>
      </c>
      <c r="J662" s="23" t="s">
        <v>49</v>
      </c>
      <c r="K662" s="23">
        <v>1</v>
      </c>
      <c r="L662" s="26">
        <v>0</v>
      </c>
      <c r="M662" s="26">
        <v>0</v>
      </c>
      <c r="N662" s="26">
        <v>178</v>
      </c>
      <c r="O662" s="26">
        <v>54.823999999999998</v>
      </c>
      <c r="P662" s="26">
        <v>0</v>
      </c>
      <c r="Q662" s="26">
        <v>0</v>
      </c>
      <c r="R662" s="26">
        <v>0</v>
      </c>
      <c r="S662" s="26">
        <v>0</v>
      </c>
    </row>
    <row r="663" spans="2:19" ht="33" customHeight="1" x14ac:dyDescent="0.25">
      <c r="B663" s="1" t="s">
        <v>21</v>
      </c>
      <c r="C663" s="123" t="s">
        <v>1367</v>
      </c>
      <c r="D663" s="10" t="s">
        <v>1366</v>
      </c>
      <c r="E663" s="127" t="s">
        <v>2812</v>
      </c>
      <c r="F663" s="10" t="s">
        <v>53</v>
      </c>
      <c r="G663" s="10">
        <v>300</v>
      </c>
      <c r="H663" s="10">
        <v>1100</v>
      </c>
      <c r="I663" s="67">
        <f t="shared" si="35"/>
        <v>330</v>
      </c>
      <c r="J663" s="23" t="s">
        <v>49</v>
      </c>
      <c r="K663" s="23">
        <v>1</v>
      </c>
      <c r="L663" s="26">
        <v>0</v>
      </c>
      <c r="M663" s="26">
        <v>0</v>
      </c>
      <c r="N663" s="26">
        <v>300</v>
      </c>
      <c r="O663" s="26">
        <v>330</v>
      </c>
      <c r="P663" s="26">
        <v>0</v>
      </c>
      <c r="Q663" s="26">
        <v>0</v>
      </c>
      <c r="R663" s="26">
        <v>0</v>
      </c>
      <c r="S663" s="26">
        <v>0</v>
      </c>
    </row>
    <row r="664" spans="2:19" ht="22.5" customHeight="1" x14ac:dyDescent="0.25">
      <c r="B664" s="1" t="s">
        <v>21</v>
      </c>
      <c r="C664" s="10" t="s">
        <v>1368</v>
      </c>
      <c r="D664" s="10" t="s">
        <v>1369</v>
      </c>
      <c r="E664" s="10" t="s">
        <v>1370</v>
      </c>
      <c r="F664" s="10" t="s">
        <v>53</v>
      </c>
      <c r="G664" s="10">
        <v>15</v>
      </c>
      <c r="H664" s="10">
        <v>840</v>
      </c>
      <c r="I664" s="67">
        <f t="shared" si="35"/>
        <v>12.6</v>
      </c>
      <c r="J664" s="23" t="s">
        <v>49</v>
      </c>
      <c r="K664" s="23">
        <v>2</v>
      </c>
      <c r="L664" s="26">
        <v>0</v>
      </c>
      <c r="M664" s="26">
        <v>0</v>
      </c>
      <c r="N664" s="26">
        <v>15</v>
      </c>
      <c r="O664" s="26">
        <v>12.6</v>
      </c>
      <c r="P664" s="26">
        <v>0</v>
      </c>
      <c r="Q664" s="26">
        <v>0</v>
      </c>
      <c r="R664" s="26">
        <v>0</v>
      </c>
      <c r="S664" s="26">
        <v>0</v>
      </c>
    </row>
    <row r="665" spans="2:19" ht="33" customHeight="1" x14ac:dyDescent="0.25">
      <c r="B665" s="1" t="s">
        <v>21</v>
      </c>
      <c r="C665" s="123" t="s">
        <v>1371</v>
      </c>
      <c r="D665" s="10" t="s">
        <v>1356</v>
      </c>
      <c r="E665" s="127" t="s">
        <v>2813</v>
      </c>
      <c r="F665" s="10" t="s">
        <v>53</v>
      </c>
      <c r="G665" s="10">
        <v>1</v>
      </c>
      <c r="H665" s="10">
        <v>9900</v>
      </c>
      <c r="I665" s="67">
        <f t="shared" si="35"/>
        <v>9.9</v>
      </c>
      <c r="J665" s="23" t="s">
        <v>49</v>
      </c>
      <c r="K665" s="23">
        <v>1</v>
      </c>
      <c r="L665" s="26">
        <v>0</v>
      </c>
      <c r="M665" s="26">
        <v>0</v>
      </c>
      <c r="N665" s="26">
        <v>1</v>
      </c>
      <c r="O665" s="26">
        <f>H665*N665/1000</f>
        <v>9.9</v>
      </c>
      <c r="P665" s="26">
        <v>0</v>
      </c>
      <c r="Q665" s="26">
        <v>0</v>
      </c>
      <c r="R665" s="26">
        <v>0</v>
      </c>
      <c r="S665" s="26">
        <v>0</v>
      </c>
    </row>
    <row r="666" spans="2:19" ht="33" customHeight="1" x14ac:dyDescent="0.25">
      <c r="B666" s="1" t="s">
        <v>21</v>
      </c>
      <c r="C666" s="123" t="s">
        <v>1372</v>
      </c>
      <c r="D666" s="10" t="s">
        <v>1356</v>
      </c>
      <c r="E666" s="127" t="s">
        <v>2814</v>
      </c>
      <c r="F666" s="10" t="s">
        <v>53</v>
      </c>
      <c r="G666" s="10">
        <v>251</v>
      </c>
      <c r="H666" s="10">
        <v>1650</v>
      </c>
      <c r="I666" s="67">
        <f t="shared" si="35"/>
        <v>414.15</v>
      </c>
      <c r="J666" s="23" t="s">
        <v>49</v>
      </c>
      <c r="K666" s="23">
        <v>1</v>
      </c>
      <c r="L666" s="26">
        <v>27</v>
      </c>
      <c r="M666" s="26">
        <v>44.55</v>
      </c>
      <c r="N666" s="26">
        <f>G666-L666</f>
        <v>224</v>
      </c>
      <c r="O666" s="26">
        <f>H666*N666/1000</f>
        <v>369.6</v>
      </c>
      <c r="P666" s="26">
        <v>0</v>
      </c>
      <c r="Q666" s="26">
        <v>0</v>
      </c>
      <c r="R666" s="26">
        <v>0</v>
      </c>
      <c r="S666" s="26">
        <v>0</v>
      </c>
    </row>
    <row r="667" spans="2:19" ht="33" customHeight="1" x14ac:dyDescent="0.25">
      <c r="B667" s="1" t="s">
        <v>21</v>
      </c>
      <c r="C667" s="123" t="s">
        <v>1373</v>
      </c>
      <c r="D667" s="10" t="s">
        <v>1356</v>
      </c>
      <c r="E667" s="127" t="s">
        <v>2815</v>
      </c>
      <c r="F667" s="10" t="s">
        <v>53</v>
      </c>
      <c r="G667" s="10">
        <v>29</v>
      </c>
      <c r="H667" s="10">
        <v>4166.58</v>
      </c>
      <c r="I667" s="67">
        <f t="shared" si="35"/>
        <v>120.83081999999999</v>
      </c>
      <c r="J667" s="23" t="s">
        <v>49</v>
      </c>
      <c r="K667" s="23">
        <v>1</v>
      </c>
      <c r="L667" s="26">
        <v>0</v>
      </c>
      <c r="M667" s="26">
        <v>0</v>
      </c>
      <c r="N667" s="26">
        <v>29</v>
      </c>
      <c r="O667" s="26">
        <v>120.83081999999999</v>
      </c>
      <c r="P667" s="26">
        <v>0</v>
      </c>
      <c r="Q667" s="26">
        <v>0</v>
      </c>
      <c r="R667" s="26">
        <v>0</v>
      </c>
      <c r="S667" s="26">
        <v>0</v>
      </c>
    </row>
    <row r="668" spans="2:19" ht="22.5" customHeight="1" x14ac:dyDescent="0.25">
      <c r="B668" s="1" t="s">
        <v>21</v>
      </c>
      <c r="C668" s="10" t="s">
        <v>1374</v>
      </c>
      <c r="D668" s="10" t="s">
        <v>599</v>
      </c>
      <c r="E668" s="10" t="s">
        <v>1375</v>
      </c>
      <c r="F668" s="10" t="s">
        <v>53</v>
      </c>
      <c r="G668" s="10">
        <v>188</v>
      </c>
      <c r="H668" s="10">
        <v>600</v>
      </c>
      <c r="I668" s="67">
        <f t="shared" si="35"/>
        <v>112.8</v>
      </c>
      <c r="J668" s="23" t="s">
        <v>49</v>
      </c>
      <c r="K668" s="23">
        <v>2</v>
      </c>
      <c r="L668" s="26">
        <v>74</v>
      </c>
      <c r="M668" s="26">
        <v>44.4</v>
      </c>
      <c r="N668" s="26">
        <v>114</v>
      </c>
      <c r="O668" s="26">
        <v>68.400000000000006</v>
      </c>
      <c r="P668" s="26">
        <v>0</v>
      </c>
      <c r="Q668" s="26">
        <v>0</v>
      </c>
      <c r="R668" s="26">
        <v>0</v>
      </c>
      <c r="S668" s="26">
        <v>0</v>
      </c>
    </row>
    <row r="669" spans="2:19" ht="22.5" customHeight="1" x14ac:dyDescent="0.25">
      <c r="B669" s="1" t="s">
        <v>21</v>
      </c>
      <c r="C669" s="10" t="s">
        <v>1376</v>
      </c>
      <c r="D669" s="10" t="s">
        <v>599</v>
      </c>
      <c r="E669" s="10" t="s">
        <v>1377</v>
      </c>
      <c r="F669" s="10" t="s">
        <v>53</v>
      </c>
      <c r="G669" s="10">
        <v>20</v>
      </c>
      <c r="H669" s="10">
        <v>336</v>
      </c>
      <c r="I669" s="67">
        <f t="shared" si="35"/>
        <v>6.72</v>
      </c>
      <c r="J669" s="23" t="s">
        <v>49</v>
      </c>
      <c r="K669" s="23">
        <v>2</v>
      </c>
      <c r="L669" s="26">
        <v>20</v>
      </c>
      <c r="M669" s="26">
        <v>6.72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</row>
    <row r="670" spans="2:19" ht="22.5" customHeight="1" x14ac:dyDescent="0.25">
      <c r="B670" s="1" t="s">
        <v>21</v>
      </c>
      <c r="C670" s="10" t="s">
        <v>1378</v>
      </c>
      <c r="D670" s="10" t="s">
        <v>1379</v>
      </c>
      <c r="E670" s="10" t="s">
        <v>1380</v>
      </c>
      <c r="F670" s="10" t="s">
        <v>53</v>
      </c>
      <c r="G670" s="10">
        <v>20</v>
      </c>
      <c r="H670" s="10">
        <v>1290</v>
      </c>
      <c r="I670" s="67">
        <f t="shared" si="35"/>
        <v>25.8</v>
      </c>
      <c r="J670" s="23" t="s">
        <v>49</v>
      </c>
      <c r="K670" s="23">
        <v>2</v>
      </c>
      <c r="L670" s="26">
        <v>20</v>
      </c>
      <c r="M670" s="26">
        <v>25.8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</row>
    <row r="671" spans="2:19" ht="24.75" customHeight="1" x14ac:dyDescent="0.25">
      <c r="B671" s="1" t="s">
        <v>21</v>
      </c>
      <c r="C671" s="123" t="s">
        <v>1381</v>
      </c>
      <c r="D671" s="10" t="s">
        <v>1382</v>
      </c>
      <c r="E671" s="127" t="s">
        <v>2816</v>
      </c>
      <c r="F671" s="10" t="s">
        <v>53</v>
      </c>
      <c r="G671" s="10">
        <v>50</v>
      </c>
      <c r="H671" s="10">
        <v>169.04</v>
      </c>
      <c r="I671" s="67">
        <f t="shared" si="35"/>
        <v>8.452</v>
      </c>
      <c r="J671" s="23" t="s">
        <v>49</v>
      </c>
      <c r="K671" s="23">
        <v>1</v>
      </c>
      <c r="L671" s="26">
        <v>0</v>
      </c>
      <c r="M671" s="26">
        <v>0</v>
      </c>
      <c r="N671" s="26">
        <v>50</v>
      </c>
      <c r="O671" s="26">
        <v>8.452</v>
      </c>
      <c r="P671" s="26">
        <v>0</v>
      </c>
      <c r="Q671" s="26">
        <v>0</v>
      </c>
      <c r="R671" s="26">
        <v>0</v>
      </c>
      <c r="S671" s="26">
        <v>0</v>
      </c>
    </row>
    <row r="672" spans="2:19" ht="24.75" customHeight="1" x14ac:dyDescent="0.25">
      <c r="B672" s="1" t="s">
        <v>21</v>
      </c>
      <c r="C672" s="123" t="s">
        <v>1383</v>
      </c>
      <c r="D672" s="10" t="s">
        <v>1384</v>
      </c>
      <c r="E672" s="127" t="s">
        <v>2817</v>
      </c>
      <c r="F672" s="10" t="s">
        <v>53</v>
      </c>
      <c r="G672" s="10">
        <v>30</v>
      </c>
      <c r="H672" s="10">
        <v>360</v>
      </c>
      <c r="I672" s="67">
        <f t="shared" si="35"/>
        <v>10.8</v>
      </c>
      <c r="J672" s="23" t="s">
        <v>49</v>
      </c>
      <c r="K672" s="23">
        <v>1</v>
      </c>
      <c r="L672" s="26">
        <v>20</v>
      </c>
      <c r="M672" s="26">
        <v>7.2</v>
      </c>
      <c r="N672" s="26">
        <v>10</v>
      </c>
      <c r="O672" s="26">
        <v>3.6</v>
      </c>
      <c r="P672" s="26">
        <v>0</v>
      </c>
      <c r="Q672" s="26">
        <v>0</v>
      </c>
      <c r="R672" s="26">
        <v>0</v>
      </c>
      <c r="S672" s="26">
        <v>0</v>
      </c>
    </row>
    <row r="673" spans="2:19" ht="24.75" customHeight="1" x14ac:dyDescent="0.25">
      <c r="B673" s="1" t="s">
        <v>21</v>
      </c>
      <c r="C673" s="123" t="s">
        <v>1385</v>
      </c>
      <c r="D673" s="10" t="s">
        <v>1386</v>
      </c>
      <c r="E673" s="127" t="s">
        <v>2818</v>
      </c>
      <c r="F673" s="10" t="s">
        <v>53</v>
      </c>
      <c r="G673" s="10">
        <v>5</v>
      </c>
      <c r="H673" s="10">
        <v>4400</v>
      </c>
      <c r="I673" s="67">
        <f t="shared" si="35"/>
        <v>22</v>
      </c>
      <c r="J673" s="23" t="s">
        <v>49</v>
      </c>
      <c r="K673" s="23">
        <v>1</v>
      </c>
      <c r="L673" s="26">
        <v>0</v>
      </c>
      <c r="M673" s="26">
        <v>0</v>
      </c>
      <c r="N673" s="26">
        <v>5</v>
      </c>
      <c r="O673" s="26">
        <v>22</v>
      </c>
      <c r="P673" s="26">
        <v>0</v>
      </c>
      <c r="Q673" s="26">
        <v>0</v>
      </c>
      <c r="R673" s="26">
        <v>0</v>
      </c>
      <c r="S673" s="26">
        <v>0</v>
      </c>
    </row>
    <row r="674" spans="2:19" ht="33" customHeight="1" x14ac:dyDescent="0.25">
      <c r="B674" s="1" t="s">
        <v>21</v>
      </c>
      <c r="C674" s="123" t="s">
        <v>1387</v>
      </c>
      <c r="D674" s="10" t="s">
        <v>847</v>
      </c>
      <c r="E674" s="127" t="s">
        <v>2819</v>
      </c>
      <c r="F674" s="10" t="s">
        <v>53</v>
      </c>
      <c r="G674" s="10">
        <v>9</v>
      </c>
      <c r="H674" s="10">
        <v>14640</v>
      </c>
      <c r="I674" s="67">
        <f t="shared" si="35"/>
        <v>131.76</v>
      </c>
      <c r="J674" s="23" t="s">
        <v>49</v>
      </c>
      <c r="K674" s="23">
        <v>1</v>
      </c>
      <c r="L674" s="26">
        <v>0</v>
      </c>
      <c r="M674" s="26">
        <v>0</v>
      </c>
      <c r="N674" s="26">
        <v>9</v>
      </c>
      <c r="O674" s="26">
        <v>131.76</v>
      </c>
      <c r="P674" s="26">
        <v>0</v>
      </c>
      <c r="Q674" s="26">
        <v>0</v>
      </c>
      <c r="R674" s="26">
        <v>0</v>
      </c>
      <c r="S674" s="26">
        <v>0</v>
      </c>
    </row>
    <row r="675" spans="2:19" ht="33" customHeight="1" x14ac:dyDescent="0.25">
      <c r="B675" s="1" t="s">
        <v>21</v>
      </c>
      <c r="C675" s="123" t="s">
        <v>1388</v>
      </c>
      <c r="D675" s="10" t="s">
        <v>795</v>
      </c>
      <c r="E675" s="127" t="s">
        <v>2820</v>
      </c>
      <c r="F675" s="10" t="s">
        <v>53</v>
      </c>
      <c r="G675" s="10">
        <v>282</v>
      </c>
      <c r="H675" s="10">
        <v>715</v>
      </c>
      <c r="I675" s="67">
        <f t="shared" si="35"/>
        <v>201.63</v>
      </c>
      <c r="J675" s="23" t="s">
        <v>49</v>
      </c>
      <c r="K675" s="23">
        <v>1</v>
      </c>
      <c r="L675" s="26">
        <v>0</v>
      </c>
      <c r="M675" s="26">
        <v>0</v>
      </c>
      <c r="N675" s="26">
        <v>282</v>
      </c>
      <c r="O675" s="26">
        <v>201.63</v>
      </c>
      <c r="P675" s="26">
        <v>0</v>
      </c>
      <c r="Q675" s="26">
        <v>0</v>
      </c>
      <c r="R675" s="26">
        <v>0</v>
      </c>
      <c r="S675" s="26">
        <v>0</v>
      </c>
    </row>
    <row r="676" spans="2:19" ht="33" customHeight="1" x14ac:dyDescent="0.25">
      <c r="B676" s="1" t="s">
        <v>21</v>
      </c>
      <c r="C676" s="123" t="s">
        <v>1389</v>
      </c>
      <c r="D676" s="10" t="s">
        <v>1366</v>
      </c>
      <c r="E676" s="127" t="s">
        <v>2821</v>
      </c>
      <c r="F676" s="10" t="s">
        <v>53</v>
      </c>
      <c r="G676" s="10">
        <v>794</v>
      </c>
      <c r="H676" s="10">
        <v>550</v>
      </c>
      <c r="I676" s="67">
        <f t="shared" si="35"/>
        <v>436.7</v>
      </c>
      <c r="J676" s="23" t="s">
        <v>49</v>
      </c>
      <c r="K676" s="23">
        <v>1</v>
      </c>
      <c r="L676" s="26">
        <v>0</v>
      </c>
      <c r="M676" s="26">
        <v>0</v>
      </c>
      <c r="N676" s="26">
        <v>794</v>
      </c>
      <c r="O676" s="26">
        <v>436.7</v>
      </c>
      <c r="P676" s="26">
        <v>0</v>
      </c>
      <c r="Q676" s="26">
        <v>0</v>
      </c>
      <c r="R676" s="26">
        <v>0</v>
      </c>
      <c r="S676" s="26">
        <v>0</v>
      </c>
    </row>
    <row r="677" spans="2:19" ht="33" customHeight="1" x14ac:dyDescent="0.25">
      <c r="B677" s="1" t="s">
        <v>21</v>
      </c>
      <c r="C677" s="123" t="s">
        <v>1390</v>
      </c>
      <c r="D677" s="10" t="s">
        <v>795</v>
      </c>
      <c r="E677" s="127" t="s">
        <v>2822</v>
      </c>
      <c r="F677" s="10" t="s">
        <v>53</v>
      </c>
      <c r="G677" s="10">
        <v>294</v>
      </c>
      <c r="H677" s="10">
        <v>385</v>
      </c>
      <c r="I677" s="67">
        <f t="shared" si="35"/>
        <v>113.19</v>
      </c>
      <c r="J677" s="23" t="s">
        <v>49</v>
      </c>
      <c r="K677" s="23">
        <v>1</v>
      </c>
      <c r="L677" s="26">
        <v>0</v>
      </c>
      <c r="M677" s="26">
        <v>0</v>
      </c>
      <c r="N677" s="26">
        <v>294</v>
      </c>
      <c r="O677" s="26">
        <v>113.19</v>
      </c>
      <c r="P677" s="26">
        <v>0</v>
      </c>
      <c r="Q677" s="26">
        <v>0</v>
      </c>
      <c r="R677" s="26">
        <v>0</v>
      </c>
      <c r="S677" s="26">
        <v>0</v>
      </c>
    </row>
    <row r="678" spans="2:19" ht="24.75" customHeight="1" x14ac:dyDescent="0.25">
      <c r="B678" s="1" t="s">
        <v>21</v>
      </c>
      <c r="C678" s="123" t="s">
        <v>1391</v>
      </c>
      <c r="D678" s="10" t="s">
        <v>1392</v>
      </c>
      <c r="E678" s="127" t="s">
        <v>2823</v>
      </c>
      <c r="F678" s="10" t="s">
        <v>53</v>
      </c>
      <c r="G678" s="10">
        <v>500</v>
      </c>
      <c r="H678" s="10">
        <v>66</v>
      </c>
      <c r="I678" s="67">
        <f t="shared" si="35"/>
        <v>33</v>
      </c>
      <c r="J678" s="23" t="s">
        <v>49</v>
      </c>
      <c r="K678" s="23">
        <v>1</v>
      </c>
      <c r="L678" s="26">
        <v>0</v>
      </c>
      <c r="M678" s="26">
        <v>0</v>
      </c>
      <c r="N678" s="26">
        <v>500</v>
      </c>
      <c r="O678" s="26">
        <v>33</v>
      </c>
      <c r="P678" s="26">
        <v>0</v>
      </c>
      <c r="Q678" s="26">
        <v>0</v>
      </c>
      <c r="R678" s="26">
        <v>0</v>
      </c>
      <c r="S678" s="26">
        <v>0</v>
      </c>
    </row>
    <row r="679" spans="2:19" ht="24.75" customHeight="1" x14ac:dyDescent="0.25">
      <c r="B679" s="1" t="s">
        <v>21</v>
      </c>
      <c r="C679" s="123" t="s">
        <v>1393</v>
      </c>
      <c r="D679" s="10" t="s">
        <v>1394</v>
      </c>
      <c r="E679" s="127" t="s">
        <v>2824</v>
      </c>
      <c r="F679" s="10" t="s">
        <v>53</v>
      </c>
      <c r="G679" s="10">
        <v>1000</v>
      </c>
      <c r="H679" s="10">
        <v>110</v>
      </c>
      <c r="I679" s="67">
        <f t="shared" si="35"/>
        <v>110</v>
      </c>
      <c r="J679" s="23" t="s">
        <v>49</v>
      </c>
      <c r="K679" s="23">
        <v>1</v>
      </c>
      <c r="L679" s="26">
        <v>0</v>
      </c>
      <c r="M679" s="26">
        <v>0</v>
      </c>
      <c r="N679" s="26">
        <v>1000</v>
      </c>
      <c r="O679" s="26">
        <v>110</v>
      </c>
      <c r="P679" s="26">
        <v>0</v>
      </c>
      <c r="Q679" s="26">
        <v>0</v>
      </c>
      <c r="R679" s="26">
        <v>0</v>
      </c>
      <c r="S679" s="26">
        <v>0</v>
      </c>
    </row>
    <row r="680" spans="2:19" ht="24.75" customHeight="1" x14ac:dyDescent="0.25">
      <c r="B680" s="1" t="s">
        <v>21</v>
      </c>
      <c r="C680" s="123" t="s">
        <v>1395</v>
      </c>
      <c r="D680" s="10" t="s">
        <v>795</v>
      </c>
      <c r="E680" s="127" t="s">
        <v>2825</v>
      </c>
      <c r="F680" s="10" t="s">
        <v>53</v>
      </c>
      <c r="G680" s="10">
        <v>2</v>
      </c>
      <c r="H680" s="10">
        <v>1800</v>
      </c>
      <c r="I680" s="67">
        <f t="shared" si="35"/>
        <v>3.6</v>
      </c>
      <c r="J680" s="23" t="s">
        <v>49</v>
      </c>
      <c r="K680" s="23">
        <v>1</v>
      </c>
      <c r="L680" s="26">
        <v>0</v>
      </c>
      <c r="M680" s="26">
        <v>0</v>
      </c>
      <c r="N680" s="26">
        <v>2</v>
      </c>
      <c r="O680" s="26">
        <v>3.6</v>
      </c>
      <c r="P680" s="26">
        <v>0</v>
      </c>
      <c r="Q680" s="26">
        <v>0</v>
      </c>
      <c r="R680" s="26">
        <v>0</v>
      </c>
      <c r="S680" s="26">
        <v>0</v>
      </c>
    </row>
    <row r="681" spans="2:19" ht="33" customHeight="1" x14ac:dyDescent="0.25">
      <c r="B681" s="1" t="s">
        <v>21</v>
      </c>
      <c r="C681" s="123" t="s">
        <v>1396</v>
      </c>
      <c r="D681" s="10" t="s">
        <v>795</v>
      </c>
      <c r="E681" s="127" t="s">
        <v>2826</v>
      </c>
      <c r="F681" s="10" t="s">
        <v>53</v>
      </c>
      <c r="G681" s="10">
        <v>200</v>
      </c>
      <c r="H681" s="10">
        <v>678.28</v>
      </c>
      <c r="I681" s="67">
        <f t="shared" si="35"/>
        <v>135.65600000000001</v>
      </c>
      <c r="J681" s="23" t="s">
        <v>49</v>
      </c>
      <c r="K681" s="23">
        <v>1</v>
      </c>
      <c r="L681" s="26">
        <v>0</v>
      </c>
      <c r="M681" s="26">
        <v>0</v>
      </c>
      <c r="N681" s="26">
        <v>200</v>
      </c>
      <c r="O681" s="26">
        <v>135.65600000000001</v>
      </c>
      <c r="P681" s="26">
        <v>0</v>
      </c>
      <c r="Q681" s="26">
        <v>0</v>
      </c>
      <c r="R681" s="26">
        <v>0</v>
      </c>
      <c r="S681" s="26">
        <v>0</v>
      </c>
    </row>
    <row r="682" spans="2:19" ht="33" customHeight="1" x14ac:dyDescent="0.25">
      <c r="B682" s="1" t="s">
        <v>21</v>
      </c>
      <c r="C682" s="123" t="s">
        <v>1397</v>
      </c>
      <c r="D682" s="10" t="s">
        <v>1366</v>
      </c>
      <c r="E682" s="127" t="s">
        <v>2827</v>
      </c>
      <c r="F682" s="10" t="s">
        <v>53</v>
      </c>
      <c r="G682" s="10">
        <v>260</v>
      </c>
      <c r="H682" s="10">
        <v>678.28</v>
      </c>
      <c r="I682" s="67">
        <f t="shared" si="35"/>
        <v>176.3528</v>
      </c>
      <c r="J682" s="23" t="s">
        <v>49</v>
      </c>
      <c r="K682" s="23">
        <v>1</v>
      </c>
      <c r="L682" s="26">
        <v>200</v>
      </c>
      <c r="M682" s="26">
        <v>135.65600000000001</v>
      </c>
      <c r="N682" s="26">
        <v>60</v>
      </c>
      <c r="O682" s="26">
        <v>40.696799999999996</v>
      </c>
      <c r="P682" s="26">
        <v>0</v>
      </c>
      <c r="Q682" s="26">
        <v>0</v>
      </c>
      <c r="R682" s="26">
        <v>0</v>
      </c>
      <c r="S682" s="26">
        <v>0</v>
      </c>
    </row>
    <row r="683" spans="2:19" ht="33" customHeight="1" x14ac:dyDescent="0.25">
      <c r="B683" s="1" t="s">
        <v>21</v>
      </c>
      <c r="C683" s="123" t="s">
        <v>1398</v>
      </c>
      <c r="D683" s="10" t="s">
        <v>1356</v>
      </c>
      <c r="E683" s="127" t="s">
        <v>2828</v>
      </c>
      <c r="F683" s="10" t="s">
        <v>53</v>
      </c>
      <c r="G683" s="10">
        <v>100</v>
      </c>
      <c r="H683" s="10">
        <v>4500</v>
      </c>
      <c r="I683" s="67">
        <f t="shared" si="35"/>
        <v>450</v>
      </c>
      <c r="J683" s="23" t="s">
        <v>49</v>
      </c>
      <c r="K683" s="23">
        <v>1</v>
      </c>
      <c r="L683" s="26">
        <v>100</v>
      </c>
      <c r="M683" s="26">
        <v>450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</row>
    <row r="684" spans="2:19" ht="24.75" customHeight="1" x14ac:dyDescent="0.25">
      <c r="B684" s="1" t="s">
        <v>21</v>
      </c>
      <c r="C684" s="123" t="s">
        <v>1399</v>
      </c>
      <c r="D684" s="10" t="s">
        <v>1400</v>
      </c>
      <c r="E684" s="127" t="s">
        <v>2829</v>
      </c>
      <c r="F684" s="10" t="s">
        <v>53</v>
      </c>
      <c r="G684" s="10">
        <v>77</v>
      </c>
      <c r="H684" s="10">
        <v>7700</v>
      </c>
      <c r="I684" s="67">
        <f t="shared" si="35"/>
        <v>592.9</v>
      </c>
      <c r="J684" s="23" t="s">
        <v>49</v>
      </c>
      <c r="K684" s="23">
        <v>1</v>
      </c>
      <c r="L684" s="26">
        <v>0</v>
      </c>
      <c r="M684" s="26">
        <v>0</v>
      </c>
      <c r="N684" s="26">
        <v>77</v>
      </c>
      <c r="O684" s="26">
        <v>592.9</v>
      </c>
      <c r="P684" s="26">
        <v>0</v>
      </c>
      <c r="Q684" s="26">
        <v>0</v>
      </c>
      <c r="R684" s="26">
        <v>0</v>
      </c>
      <c r="S684" s="26">
        <v>0</v>
      </c>
    </row>
    <row r="685" spans="2:19" ht="33" customHeight="1" x14ac:dyDescent="0.25">
      <c r="B685" s="1" t="s">
        <v>21</v>
      </c>
      <c r="C685" s="123" t="s">
        <v>1401</v>
      </c>
      <c r="D685" s="10" t="s">
        <v>1402</v>
      </c>
      <c r="E685" s="127" t="s">
        <v>2830</v>
      </c>
      <c r="F685" s="10" t="s">
        <v>53</v>
      </c>
      <c r="G685" s="10">
        <v>18</v>
      </c>
      <c r="H685" s="10">
        <v>7150</v>
      </c>
      <c r="I685" s="67">
        <f t="shared" si="35"/>
        <v>128.69999999999999</v>
      </c>
      <c r="J685" s="23" t="s">
        <v>49</v>
      </c>
      <c r="K685" s="23">
        <v>1</v>
      </c>
      <c r="L685" s="26">
        <v>0</v>
      </c>
      <c r="M685" s="26">
        <v>0</v>
      </c>
      <c r="N685" s="26">
        <v>18</v>
      </c>
      <c r="O685" s="26">
        <v>128.69999999999999</v>
      </c>
      <c r="P685" s="26">
        <v>0</v>
      </c>
      <c r="Q685" s="26">
        <v>0</v>
      </c>
      <c r="R685" s="26">
        <v>0</v>
      </c>
      <c r="S685" s="26">
        <v>0</v>
      </c>
    </row>
    <row r="686" spans="2:19" ht="33" customHeight="1" x14ac:dyDescent="0.25">
      <c r="B686" s="1" t="s">
        <v>21</v>
      </c>
      <c r="C686" s="123" t="s">
        <v>1403</v>
      </c>
      <c r="D686" s="10" t="s">
        <v>1400</v>
      </c>
      <c r="E686" s="127" t="s">
        <v>2831</v>
      </c>
      <c r="F686" s="10" t="s">
        <v>53</v>
      </c>
      <c r="G686" s="10">
        <v>10</v>
      </c>
      <c r="H686" s="10">
        <v>2200</v>
      </c>
      <c r="I686" s="67">
        <f t="shared" si="35"/>
        <v>22</v>
      </c>
      <c r="J686" s="23" t="s">
        <v>49</v>
      </c>
      <c r="K686" s="23">
        <v>1</v>
      </c>
      <c r="L686" s="26">
        <v>10</v>
      </c>
      <c r="M686" s="26">
        <v>22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</row>
    <row r="687" spans="2:19" ht="33" customHeight="1" thickBot="1" x14ac:dyDescent="0.3">
      <c r="B687" s="1" t="s">
        <v>21</v>
      </c>
      <c r="C687" s="123" t="s">
        <v>1404</v>
      </c>
      <c r="D687" s="10" t="s">
        <v>1405</v>
      </c>
      <c r="E687" s="127" t="s">
        <v>2832</v>
      </c>
      <c r="F687" s="10" t="s">
        <v>53</v>
      </c>
      <c r="G687" s="10">
        <v>210</v>
      </c>
      <c r="H687" s="10">
        <v>687.6</v>
      </c>
      <c r="I687" s="67">
        <f t="shared" si="35"/>
        <v>144.39599999999999</v>
      </c>
      <c r="J687" s="77" t="s">
        <v>49</v>
      </c>
      <c r="K687" s="77">
        <v>1</v>
      </c>
      <c r="L687" s="26">
        <v>210</v>
      </c>
      <c r="M687" s="26">
        <v>144.39599999999999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</row>
    <row r="688" spans="2:19" ht="16.5" customHeight="1" thickTop="1" thickBot="1" x14ac:dyDescent="0.35">
      <c r="C688" s="103"/>
      <c r="D688" s="103"/>
      <c r="E688" s="15"/>
      <c r="F688" s="15"/>
      <c r="G688" s="15"/>
      <c r="H688" s="18"/>
      <c r="I688" s="53">
        <f>SUM(I656:I687)</f>
        <v>4391.3145699999986</v>
      </c>
      <c r="J688" s="65"/>
      <c r="K688" s="65"/>
      <c r="L688" s="55"/>
      <c r="M688" s="53">
        <f>SUM(M656:M687)</f>
        <v>886.51799999999992</v>
      </c>
      <c r="N688" s="55"/>
      <c r="O688" s="53">
        <f>SUM(O656:O687)</f>
        <v>3504.7965699999995</v>
      </c>
      <c r="P688" s="55"/>
      <c r="Q688" s="53">
        <v>0</v>
      </c>
      <c r="R688" s="55"/>
      <c r="S688" s="53">
        <v>0</v>
      </c>
    </row>
    <row r="689" spans="2:19" ht="15.75" customHeight="1" thickTop="1" x14ac:dyDescent="0.25">
      <c r="C689" s="19"/>
      <c r="D689" s="20" t="s">
        <v>1406</v>
      </c>
      <c r="E689" s="20"/>
      <c r="F689" s="20"/>
      <c r="G689" s="20"/>
      <c r="H689" s="20"/>
      <c r="I689" s="56"/>
      <c r="J689" s="68"/>
      <c r="K689" s="68"/>
      <c r="L689" s="56"/>
      <c r="M689" s="56"/>
      <c r="N689" s="56"/>
      <c r="O689" s="56"/>
      <c r="P689" s="56"/>
      <c r="Q689" s="56"/>
      <c r="R689" s="56"/>
      <c r="S689" s="56"/>
    </row>
    <row r="690" spans="2:19" ht="22.5" customHeight="1" x14ac:dyDescent="0.25">
      <c r="B690" s="1" t="s">
        <v>21</v>
      </c>
      <c r="C690" s="10" t="s">
        <v>1407</v>
      </c>
      <c r="D690" s="10" t="s">
        <v>1408</v>
      </c>
      <c r="E690" s="10" t="s">
        <v>1409</v>
      </c>
      <c r="F690" s="10" t="s">
        <v>53</v>
      </c>
      <c r="G690" s="10">
        <v>2</v>
      </c>
      <c r="H690" s="10">
        <v>8220</v>
      </c>
      <c r="I690" s="26">
        <f>G690*H690/1000</f>
        <v>16.440000000000001</v>
      </c>
      <c r="J690" s="71" t="s">
        <v>49</v>
      </c>
      <c r="K690" s="23">
        <v>2</v>
      </c>
      <c r="L690" s="26">
        <v>2</v>
      </c>
      <c r="M690" s="26">
        <v>16.440000000000001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</row>
    <row r="691" spans="2:19" ht="24.75" customHeight="1" x14ac:dyDescent="0.25">
      <c r="B691" s="1" t="s">
        <v>21</v>
      </c>
      <c r="C691" s="10" t="s">
        <v>1410</v>
      </c>
      <c r="D691" s="10" t="s">
        <v>1411</v>
      </c>
      <c r="E691" s="10" t="s">
        <v>1412</v>
      </c>
      <c r="F691" s="10" t="s">
        <v>53</v>
      </c>
      <c r="G691" s="10">
        <v>864</v>
      </c>
      <c r="H691" s="10">
        <v>1200</v>
      </c>
      <c r="I691" s="26">
        <f>G691*H691/1000</f>
        <v>1036.8</v>
      </c>
      <c r="J691" s="23" t="s">
        <v>49</v>
      </c>
      <c r="K691" s="23">
        <v>2</v>
      </c>
      <c r="L691" s="26">
        <v>0</v>
      </c>
      <c r="M691" s="26">
        <v>0</v>
      </c>
      <c r="N691" s="26">
        <v>864</v>
      </c>
      <c r="O691" s="26">
        <v>1036.8</v>
      </c>
      <c r="P691" s="26">
        <v>0</v>
      </c>
      <c r="Q691" s="26">
        <v>0</v>
      </c>
      <c r="R691" s="26">
        <v>0</v>
      </c>
      <c r="S691" s="26">
        <v>0</v>
      </c>
    </row>
    <row r="692" spans="2:19" ht="24.75" customHeight="1" x14ac:dyDescent="0.25">
      <c r="B692" s="1" t="s">
        <v>21</v>
      </c>
      <c r="C692" s="10" t="s">
        <v>1413</v>
      </c>
      <c r="D692" s="10" t="s">
        <v>1411</v>
      </c>
      <c r="E692" s="10" t="s">
        <v>1414</v>
      </c>
      <c r="F692" s="10" t="s">
        <v>53</v>
      </c>
      <c r="G692" s="10">
        <v>2</v>
      </c>
      <c r="H692" s="10">
        <v>1500</v>
      </c>
      <c r="I692" s="26">
        <f>G692*H692/1000</f>
        <v>3</v>
      </c>
      <c r="J692" s="23" t="s">
        <v>49</v>
      </c>
      <c r="K692" s="23">
        <v>2</v>
      </c>
      <c r="L692" s="26">
        <v>0</v>
      </c>
      <c r="M692" s="26">
        <v>0</v>
      </c>
      <c r="N692" s="26">
        <v>2</v>
      </c>
      <c r="O692" s="26">
        <v>3</v>
      </c>
      <c r="P692" s="26">
        <v>0</v>
      </c>
      <c r="Q692" s="26">
        <v>0</v>
      </c>
      <c r="R692" s="26">
        <v>0</v>
      </c>
      <c r="S692" s="26">
        <v>0</v>
      </c>
    </row>
    <row r="693" spans="2:19" ht="22.5" customHeight="1" x14ac:dyDescent="0.25">
      <c r="B693" s="1" t="s">
        <v>21</v>
      </c>
      <c r="C693" s="10" t="s">
        <v>1415</v>
      </c>
      <c r="D693" s="10" t="s">
        <v>1416</v>
      </c>
      <c r="E693" s="10" t="s">
        <v>1417</v>
      </c>
      <c r="F693" s="10" t="s">
        <v>53</v>
      </c>
      <c r="G693" s="10">
        <v>14</v>
      </c>
      <c r="H693" s="10">
        <v>6720</v>
      </c>
      <c r="I693" s="26">
        <f>G693*H693/1000</f>
        <v>94.08</v>
      </c>
      <c r="J693" s="23" t="s">
        <v>49</v>
      </c>
      <c r="K693" s="23">
        <v>2</v>
      </c>
      <c r="L693" s="26">
        <v>14</v>
      </c>
      <c r="M693" s="26">
        <v>94.08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</row>
    <row r="694" spans="2:19" ht="22.5" customHeight="1" thickBot="1" x14ac:dyDescent="0.3">
      <c r="B694" s="1" t="s">
        <v>21</v>
      </c>
      <c r="C694" s="10" t="s">
        <v>1418</v>
      </c>
      <c r="D694" s="10" t="s">
        <v>1419</v>
      </c>
      <c r="E694" s="10" t="s">
        <v>1420</v>
      </c>
      <c r="F694" s="10" t="s">
        <v>53</v>
      </c>
      <c r="G694" s="10">
        <v>41</v>
      </c>
      <c r="H694" s="10">
        <v>12300</v>
      </c>
      <c r="I694" s="26">
        <f>G694*H694/1000</f>
        <v>504.3</v>
      </c>
      <c r="J694" s="71" t="s">
        <v>49</v>
      </c>
      <c r="K694" s="23">
        <v>2</v>
      </c>
      <c r="L694" s="26">
        <v>41</v>
      </c>
      <c r="M694" s="26">
        <v>504.3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</row>
    <row r="695" spans="2:19" ht="16.5" customHeight="1" thickTop="1" thickBot="1" x14ac:dyDescent="0.35">
      <c r="C695" s="103"/>
      <c r="D695" s="103"/>
      <c r="E695" s="15"/>
      <c r="F695" s="15"/>
      <c r="G695" s="15"/>
      <c r="H695" s="18"/>
      <c r="I695" s="53">
        <f>SUM(I690:I694)</f>
        <v>1654.62</v>
      </c>
      <c r="J695" s="65"/>
      <c r="K695" s="65"/>
      <c r="L695" s="55"/>
      <c r="M695" s="53">
        <f>SUM(M690:M694)</f>
        <v>614.82000000000005</v>
      </c>
      <c r="N695" s="55"/>
      <c r="O695" s="53">
        <f>SUM(O690:O694)</f>
        <v>1039.8</v>
      </c>
      <c r="P695" s="55"/>
      <c r="Q695" s="53">
        <v>0</v>
      </c>
      <c r="R695" s="55"/>
      <c r="S695" s="53">
        <v>0</v>
      </c>
    </row>
    <row r="696" spans="2:19" ht="15.75" customHeight="1" thickTop="1" x14ac:dyDescent="0.25">
      <c r="C696" s="19"/>
      <c r="D696" s="20" t="s">
        <v>1421</v>
      </c>
      <c r="E696" s="20"/>
      <c r="F696" s="20"/>
      <c r="G696" s="20"/>
      <c r="H696" s="20"/>
      <c r="I696" s="56"/>
      <c r="J696" s="68"/>
      <c r="K696" s="68"/>
      <c r="L696" s="56"/>
      <c r="M696" s="56"/>
      <c r="N696" s="56"/>
      <c r="O696" s="56"/>
      <c r="P696" s="56"/>
      <c r="Q696" s="56"/>
      <c r="R696" s="56"/>
      <c r="S696" s="56"/>
    </row>
    <row r="697" spans="2:19" ht="15" customHeight="1" thickBot="1" x14ac:dyDescent="0.3">
      <c r="B697" s="1" t="s">
        <v>21</v>
      </c>
      <c r="C697" s="10" t="s">
        <v>1422</v>
      </c>
      <c r="D697" s="10" t="s">
        <v>1423</v>
      </c>
      <c r="E697" s="10" t="s">
        <v>1424</v>
      </c>
      <c r="F697" s="10" t="s">
        <v>81</v>
      </c>
      <c r="G697" s="10">
        <v>36.920200000000001</v>
      </c>
      <c r="H697" s="11">
        <v>540000</v>
      </c>
      <c r="I697" s="23">
        <f>G697*H697/1000</f>
        <v>19936.907999999999</v>
      </c>
      <c r="J697" s="23" t="s">
        <v>26</v>
      </c>
      <c r="K697" s="23">
        <v>1</v>
      </c>
      <c r="L697" s="26">
        <v>17.337199999999999</v>
      </c>
      <c r="M697" s="26">
        <v>9362.0879999999997</v>
      </c>
      <c r="N697" s="26">
        <f>G697-L697</f>
        <v>19.583000000000002</v>
      </c>
      <c r="O697" s="26">
        <f>H697*N697/1000</f>
        <v>10574.820000000002</v>
      </c>
      <c r="P697" s="26">
        <v>0</v>
      </c>
      <c r="Q697" s="26">
        <v>0</v>
      </c>
      <c r="R697" s="26">
        <v>0</v>
      </c>
      <c r="S697" s="26">
        <v>0</v>
      </c>
    </row>
    <row r="698" spans="2:19" ht="15.75" customHeight="1" thickTop="1" thickBot="1" x14ac:dyDescent="0.35">
      <c r="C698" s="103"/>
      <c r="D698" s="103"/>
      <c r="E698" s="15"/>
      <c r="F698" s="15"/>
      <c r="G698" s="15"/>
      <c r="H698" s="18">
        <f>M698+O698</f>
        <v>19936.908000000003</v>
      </c>
      <c r="I698" s="53">
        <f>SUM(I697)</f>
        <v>19936.907999999999</v>
      </c>
      <c r="J698" s="65"/>
      <c r="K698" s="65"/>
      <c r="L698" s="55"/>
      <c r="M698" s="53">
        <f>SUM(M697)</f>
        <v>9362.0879999999997</v>
      </c>
      <c r="N698" s="55"/>
      <c r="O698" s="53">
        <f>SUM(O697)</f>
        <v>10574.820000000002</v>
      </c>
      <c r="P698" s="55"/>
      <c r="Q698" s="53">
        <v>0</v>
      </c>
      <c r="R698" s="55"/>
      <c r="S698" s="53">
        <v>0</v>
      </c>
    </row>
    <row r="699" spans="2:19" ht="37.5" customHeight="1" thickTop="1" thickBot="1" x14ac:dyDescent="0.3">
      <c r="C699" s="22"/>
      <c r="D699" s="15" t="s">
        <v>1425</v>
      </c>
      <c r="E699" s="15"/>
      <c r="F699" s="15"/>
      <c r="G699" s="15"/>
      <c r="H699" s="15"/>
      <c r="I699" s="55"/>
      <c r="J699" s="68"/>
      <c r="K699" s="68"/>
      <c r="L699" s="55"/>
      <c r="M699" s="55"/>
      <c r="N699" s="55"/>
      <c r="O699" s="55"/>
      <c r="P699" s="55"/>
      <c r="Q699" s="55"/>
      <c r="R699" s="55"/>
      <c r="S699" s="55"/>
    </row>
    <row r="700" spans="2:19" ht="25.5" customHeight="1" thickTop="1" x14ac:dyDescent="0.25">
      <c r="C700" s="19"/>
      <c r="D700" s="20" t="s">
        <v>1426</v>
      </c>
      <c r="E700" s="20"/>
      <c r="F700" s="20"/>
      <c r="G700" s="20"/>
      <c r="H700" s="20"/>
      <c r="I700" s="56"/>
      <c r="J700" s="68"/>
      <c r="K700" s="68"/>
      <c r="L700" s="56"/>
      <c r="M700" s="56"/>
      <c r="N700" s="56"/>
      <c r="O700" s="56"/>
      <c r="P700" s="56"/>
      <c r="Q700" s="56"/>
      <c r="R700" s="56"/>
      <c r="S700" s="56"/>
    </row>
    <row r="701" spans="2:19" ht="24.75" customHeight="1" x14ac:dyDescent="0.25">
      <c r="B701" s="1" t="s">
        <v>21</v>
      </c>
      <c r="C701" s="10" t="s">
        <v>1427</v>
      </c>
      <c r="D701" s="10" t="s">
        <v>1428</v>
      </c>
      <c r="E701" s="10" t="s">
        <v>1428</v>
      </c>
      <c r="F701" s="10" t="s">
        <v>48</v>
      </c>
      <c r="G701" s="26">
        <v>95</v>
      </c>
      <c r="H701" s="10">
        <v>5700</v>
      </c>
      <c r="I701" s="67">
        <f t="shared" ref="I701:I724" si="36">G701*H701/1000</f>
        <v>541.5</v>
      </c>
      <c r="J701" s="23" t="s">
        <v>49</v>
      </c>
      <c r="K701" s="23">
        <v>2</v>
      </c>
      <c r="L701" s="26">
        <v>95</v>
      </c>
      <c r="M701" s="26">
        <v>541.5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</row>
    <row r="702" spans="2:19" ht="22.5" customHeight="1" x14ac:dyDescent="0.25">
      <c r="B702" s="1" t="s">
        <v>21</v>
      </c>
      <c r="C702" s="10" t="s">
        <v>1429</v>
      </c>
      <c r="D702" s="10" t="s">
        <v>1430</v>
      </c>
      <c r="E702" s="10" t="s">
        <v>1431</v>
      </c>
      <c r="F702" s="10" t="s">
        <v>1432</v>
      </c>
      <c r="G702" s="26">
        <v>235</v>
      </c>
      <c r="H702" s="10">
        <v>3300</v>
      </c>
      <c r="I702" s="67">
        <f t="shared" si="36"/>
        <v>775.5</v>
      </c>
      <c r="J702" s="23" t="s">
        <v>49</v>
      </c>
      <c r="K702" s="23">
        <v>2</v>
      </c>
      <c r="L702" s="26">
        <v>235</v>
      </c>
      <c r="M702" s="26">
        <v>775.5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</row>
    <row r="703" spans="2:19" ht="24.75" customHeight="1" x14ac:dyDescent="0.25">
      <c r="B703" s="1" t="s">
        <v>21</v>
      </c>
      <c r="C703" s="10" t="s">
        <v>1433</v>
      </c>
      <c r="D703" s="10" t="s">
        <v>1434</v>
      </c>
      <c r="E703" s="10" t="s">
        <v>1435</v>
      </c>
      <c r="F703" s="10" t="s">
        <v>1432</v>
      </c>
      <c r="G703" s="26">
        <v>53</v>
      </c>
      <c r="H703" s="10">
        <v>7200</v>
      </c>
      <c r="I703" s="67">
        <f t="shared" si="36"/>
        <v>381.6</v>
      </c>
      <c r="J703" s="23" t="s">
        <v>49</v>
      </c>
      <c r="K703" s="23">
        <v>1</v>
      </c>
      <c r="L703" s="26">
        <v>37</v>
      </c>
      <c r="M703" s="26">
        <v>266.39999999999998</v>
      </c>
      <c r="N703" s="26">
        <v>16</v>
      </c>
      <c r="O703" s="26">
        <v>115.2</v>
      </c>
      <c r="P703" s="26">
        <v>0</v>
      </c>
      <c r="Q703" s="26">
        <v>0</v>
      </c>
      <c r="R703" s="26">
        <v>0</v>
      </c>
      <c r="S703" s="26">
        <v>0</v>
      </c>
    </row>
    <row r="704" spans="2:19" ht="24.75" customHeight="1" x14ac:dyDescent="0.25">
      <c r="B704" s="1" t="s">
        <v>21</v>
      </c>
      <c r="C704" s="10" t="s">
        <v>1436</v>
      </c>
      <c r="D704" s="10" t="s">
        <v>1437</v>
      </c>
      <c r="E704" s="10" t="s">
        <v>1437</v>
      </c>
      <c r="F704" s="10" t="s">
        <v>53</v>
      </c>
      <c r="G704" s="26">
        <v>230</v>
      </c>
      <c r="H704" s="10">
        <v>1620</v>
      </c>
      <c r="I704" s="67">
        <f t="shared" si="36"/>
        <v>372.6</v>
      </c>
      <c r="J704" s="23" t="s">
        <v>49</v>
      </c>
      <c r="K704" s="23">
        <v>1</v>
      </c>
      <c r="L704" s="26">
        <v>230</v>
      </c>
      <c r="M704" s="26">
        <v>372.6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</row>
    <row r="705" spans="2:19" ht="24.75" customHeight="1" x14ac:dyDescent="0.25">
      <c r="B705" s="1" t="s">
        <v>21</v>
      </c>
      <c r="C705" s="10" t="s">
        <v>1438</v>
      </c>
      <c r="D705" s="10" t="s">
        <v>1439</v>
      </c>
      <c r="E705" s="10" t="s">
        <v>1439</v>
      </c>
      <c r="F705" s="10" t="s">
        <v>53</v>
      </c>
      <c r="G705" s="26">
        <v>13</v>
      </c>
      <c r="H705" s="10">
        <v>5000</v>
      </c>
      <c r="I705" s="67">
        <f t="shared" si="36"/>
        <v>65</v>
      </c>
      <c r="J705" s="23" t="s">
        <v>49</v>
      </c>
      <c r="K705" s="23">
        <v>1</v>
      </c>
      <c r="L705" s="26">
        <v>10</v>
      </c>
      <c r="M705" s="26">
        <v>50</v>
      </c>
      <c r="N705" s="26">
        <v>3</v>
      </c>
      <c r="O705" s="26">
        <v>15</v>
      </c>
      <c r="P705" s="26">
        <v>0</v>
      </c>
      <c r="Q705" s="26">
        <v>0</v>
      </c>
      <c r="R705" s="26">
        <v>0</v>
      </c>
      <c r="S705" s="26">
        <v>0</v>
      </c>
    </row>
    <row r="706" spans="2:19" ht="24.75" customHeight="1" x14ac:dyDescent="0.25">
      <c r="B706" s="1" t="s">
        <v>21</v>
      </c>
      <c r="C706" s="10" t="s">
        <v>1440</v>
      </c>
      <c r="D706" s="10" t="s">
        <v>1441</v>
      </c>
      <c r="E706" s="10" t="s">
        <v>1442</v>
      </c>
      <c r="F706" s="10" t="s">
        <v>53</v>
      </c>
      <c r="G706" s="26">
        <v>351</v>
      </c>
      <c r="H706" s="10">
        <v>780</v>
      </c>
      <c r="I706" s="67">
        <f t="shared" si="36"/>
        <v>273.77999999999997</v>
      </c>
      <c r="J706" s="23" t="s">
        <v>49</v>
      </c>
      <c r="K706" s="23">
        <v>1</v>
      </c>
      <c r="L706" s="26">
        <v>326</v>
      </c>
      <c r="M706" s="26">
        <v>254.28</v>
      </c>
      <c r="N706" s="26">
        <v>25</v>
      </c>
      <c r="O706" s="26">
        <v>19.5</v>
      </c>
      <c r="P706" s="26">
        <v>0</v>
      </c>
      <c r="Q706" s="26">
        <v>0</v>
      </c>
      <c r="R706" s="26">
        <v>0</v>
      </c>
      <c r="S706" s="26">
        <v>0</v>
      </c>
    </row>
    <row r="707" spans="2:19" ht="24.75" customHeight="1" x14ac:dyDescent="0.25">
      <c r="B707" s="1" t="s">
        <v>21</v>
      </c>
      <c r="C707" s="10" t="s">
        <v>1443</v>
      </c>
      <c r="D707" s="10" t="s">
        <v>1444</v>
      </c>
      <c r="E707" s="10" t="s">
        <v>1445</v>
      </c>
      <c r="F707" s="10" t="s">
        <v>53</v>
      </c>
      <c r="G707" s="26">
        <v>142</v>
      </c>
      <c r="H707" s="10">
        <v>228</v>
      </c>
      <c r="I707" s="67">
        <f t="shared" si="36"/>
        <v>32.375999999999998</v>
      </c>
      <c r="J707" s="23" t="s">
        <v>49</v>
      </c>
      <c r="K707" s="23">
        <v>1</v>
      </c>
      <c r="L707" s="26">
        <v>134</v>
      </c>
      <c r="M707" s="26">
        <v>30.552</v>
      </c>
      <c r="N707" s="26">
        <v>8</v>
      </c>
      <c r="O707" s="26">
        <v>1.8240000000000001</v>
      </c>
      <c r="P707" s="26">
        <v>0</v>
      </c>
      <c r="Q707" s="26">
        <v>0</v>
      </c>
      <c r="R707" s="26">
        <v>0</v>
      </c>
      <c r="S707" s="26">
        <v>0</v>
      </c>
    </row>
    <row r="708" spans="2:19" ht="24.75" customHeight="1" x14ac:dyDescent="0.25">
      <c r="B708" s="1" t="s">
        <v>21</v>
      </c>
      <c r="C708" s="10" t="s">
        <v>1446</v>
      </c>
      <c r="D708" s="10" t="s">
        <v>1447</v>
      </c>
      <c r="E708" s="10" t="s">
        <v>1448</v>
      </c>
      <c r="F708" s="10" t="s">
        <v>1432</v>
      </c>
      <c r="G708" s="26">
        <v>89</v>
      </c>
      <c r="H708" s="10">
        <v>19500</v>
      </c>
      <c r="I708" s="67">
        <f t="shared" si="36"/>
        <v>1735.5</v>
      </c>
      <c r="J708" s="23" t="s">
        <v>49</v>
      </c>
      <c r="K708" s="23">
        <v>1</v>
      </c>
      <c r="L708" s="26">
        <v>89</v>
      </c>
      <c r="M708" s="26">
        <v>1735.5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</row>
    <row r="709" spans="2:19" ht="24.75" customHeight="1" x14ac:dyDescent="0.25">
      <c r="B709" s="1" t="s">
        <v>21</v>
      </c>
      <c r="C709" s="10" t="s">
        <v>1449</v>
      </c>
      <c r="D709" s="10" t="s">
        <v>1450</v>
      </c>
      <c r="E709" s="10" t="s">
        <v>1450</v>
      </c>
      <c r="F709" s="10" t="s">
        <v>1432</v>
      </c>
      <c r="G709" s="26">
        <v>95</v>
      </c>
      <c r="H709" s="10">
        <v>31080</v>
      </c>
      <c r="I709" s="67">
        <f t="shared" si="36"/>
        <v>2952.6</v>
      </c>
      <c r="J709" s="23" t="s">
        <v>49</v>
      </c>
      <c r="K709" s="23">
        <v>1</v>
      </c>
      <c r="L709" s="26">
        <v>95</v>
      </c>
      <c r="M709" s="26">
        <v>2952.6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</row>
    <row r="710" spans="2:19" ht="22.5" customHeight="1" x14ac:dyDescent="0.25">
      <c r="B710" s="1" t="s">
        <v>21</v>
      </c>
      <c r="C710" s="10" t="s">
        <v>1451</v>
      </c>
      <c r="D710" s="10" t="s">
        <v>1452</v>
      </c>
      <c r="E710" s="10" t="s">
        <v>1453</v>
      </c>
      <c r="F710" s="10" t="s">
        <v>53</v>
      </c>
      <c r="G710" s="26">
        <v>86</v>
      </c>
      <c r="H710" s="10">
        <v>1680</v>
      </c>
      <c r="I710" s="67">
        <f t="shared" si="36"/>
        <v>144.47999999999999</v>
      </c>
      <c r="J710" s="23" t="s">
        <v>49</v>
      </c>
      <c r="K710" s="23">
        <v>2</v>
      </c>
      <c r="L710" s="26">
        <v>75</v>
      </c>
      <c r="M710" s="26">
        <v>126</v>
      </c>
      <c r="N710" s="26">
        <v>11</v>
      </c>
      <c r="O710" s="26">
        <v>18.48</v>
      </c>
      <c r="P710" s="26">
        <v>0</v>
      </c>
      <c r="Q710" s="26">
        <v>0</v>
      </c>
      <c r="R710" s="26">
        <v>0</v>
      </c>
      <c r="S710" s="26">
        <v>0</v>
      </c>
    </row>
    <row r="711" spans="2:19" ht="24.75" customHeight="1" x14ac:dyDescent="0.25">
      <c r="B711" s="1" t="s">
        <v>21</v>
      </c>
      <c r="C711" s="10" t="s">
        <v>1454</v>
      </c>
      <c r="D711" s="10" t="s">
        <v>1455</v>
      </c>
      <c r="E711" s="10" t="s">
        <v>1456</v>
      </c>
      <c r="F711" s="10" t="s">
        <v>53</v>
      </c>
      <c r="G711" s="26">
        <v>58</v>
      </c>
      <c r="H711" s="10">
        <v>45912</v>
      </c>
      <c r="I711" s="67">
        <f t="shared" si="36"/>
        <v>2662.8960000000002</v>
      </c>
      <c r="J711" s="23" t="s">
        <v>49</v>
      </c>
      <c r="K711" s="23">
        <v>2</v>
      </c>
      <c r="L711" s="26">
        <v>58</v>
      </c>
      <c r="M711" s="26">
        <v>2662.8960000000002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</row>
    <row r="712" spans="2:19" ht="36.75" customHeight="1" x14ac:dyDescent="0.25">
      <c r="B712" s="1" t="s">
        <v>21</v>
      </c>
      <c r="C712" s="10" t="s">
        <v>1457</v>
      </c>
      <c r="D712" s="10" t="s">
        <v>1455</v>
      </c>
      <c r="E712" s="10" t="s">
        <v>1458</v>
      </c>
      <c r="F712" s="10" t="s">
        <v>53</v>
      </c>
      <c r="G712" s="26">
        <v>68</v>
      </c>
      <c r="H712" s="10">
        <v>56721</v>
      </c>
      <c r="I712" s="67">
        <f t="shared" si="36"/>
        <v>3857.0279999999998</v>
      </c>
      <c r="J712" s="23" t="s">
        <v>49</v>
      </c>
      <c r="K712" s="23">
        <v>2</v>
      </c>
      <c r="L712" s="26">
        <v>65</v>
      </c>
      <c r="M712" s="26">
        <v>3686.8649999999998</v>
      </c>
      <c r="N712" s="26">
        <v>3</v>
      </c>
      <c r="O712" s="26">
        <v>170.16300000000001</v>
      </c>
      <c r="P712" s="26">
        <v>0</v>
      </c>
      <c r="Q712" s="26">
        <v>0</v>
      </c>
      <c r="R712" s="26">
        <v>0</v>
      </c>
      <c r="S712" s="26">
        <v>0</v>
      </c>
    </row>
    <row r="713" spans="2:19" ht="24.75" customHeight="1" x14ac:dyDescent="0.25">
      <c r="B713" s="1" t="s">
        <v>21</v>
      </c>
      <c r="C713" s="10" t="s">
        <v>1459</v>
      </c>
      <c r="D713" s="10" t="s">
        <v>1460</v>
      </c>
      <c r="E713" s="10" t="s">
        <v>1461</v>
      </c>
      <c r="F713" s="10" t="s">
        <v>53</v>
      </c>
      <c r="G713" s="26">
        <v>2</v>
      </c>
      <c r="H713" s="10">
        <v>12480</v>
      </c>
      <c r="I713" s="67">
        <f t="shared" si="36"/>
        <v>24.96</v>
      </c>
      <c r="J713" s="23" t="s">
        <v>49</v>
      </c>
      <c r="K713" s="23">
        <v>2</v>
      </c>
      <c r="L713" s="26">
        <v>2</v>
      </c>
      <c r="M713" s="26">
        <v>24.96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</row>
    <row r="714" spans="2:19" ht="22.5" customHeight="1" x14ac:dyDescent="0.25">
      <c r="B714" s="1" t="s">
        <v>21</v>
      </c>
      <c r="C714" s="10" t="s">
        <v>1462</v>
      </c>
      <c r="D714" s="10" t="s">
        <v>1463</v>
      </c>
      <c r="E714" s="10" t="s">
        <v>1464</v>
      </c>
      <c r="F714" s="10" t="s">
        <v>53</v>
      </c>
      <c r="G714" s="26">
        <v>74</v>
      </c>
      <c r="H714" s="10">
        <v>10134</v>
      </c>
      <c r="I714" s="67">
        <f t="shared" si="36"/>
        <v>749.91600000000005</v>
      </c>
      <c r="J714" s="23" t="s">
        <v>49</v>
      </c>
      <c r="K714" s="23">
        <v>2</v>
      </c>
      <c r="L714" s="26">
        <v>74</v>
      </c>
      <c r="M714" s="26">
        <v>749.91600000000005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</row>
    <row r="715" spans="2:19" ht="22.5" customHeight="1" x14ac:dyDescent="0.25">
      <c r="B715" s="1" t="s">
        <v>21</v>
      </c>
      <c r="C715" s="10" t="s">
        <v>1465</v>
      </c>
      <c r="D715" s="10" t="s">
        <v>1466</v>
      </c>
      <c r="E715" s="10" t="s">
        <v>1467</v>
      </c>
      <c r="F715" s="10" t="s">
        <v>53</v>
      </c>
      <c r="G715" s="26">
        <v>120</v>
      </c>
      <c r="H715" s="10">
        <v>4200</v>
      </c>
      <c r="I715" s="67">
        <f t="shared" si="36"/>
        <v>504</v>
      </c>
      <c r="J715" s="23" t="s">
        <v>49</v>
      </c>
      <c r="K715" s="23">
        <v>2</v>
      </c>
      <c r="L715" s="26">
        <v>120</v>
      </c>
      <c r="M715" s="26">
        <v>504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</row>
    <row r="716" spans="2:19" ht="24.75" customHeight="1" x14ac:dyDescent="0.25">
      <c r="B716" s="1" t="s">
        <v>21</v>
      </c>
      <c r="C716" s="10" t="s">
        <v>1468</v>
      </c>
      <c r="D716" s="10" t="s">
        <v>1469</v>
      </c>
      <c r="E716" s="10" t="s">
        <v>1469</v>
      </c>
      <c r="F716" s="10" t="s">
        <v>53</v>
      </c>
      <c r="G716" s="26">
        <v>40</v>
      </c>
      <c r="H716" s="10">
        <v>11400</v>
      </c>
      <c r="I716" s="67">
        <f t="shared" si="36"/>
        <v>456</v>
      </c>
      <c r="J716" s="23" t="s">
        <v>1470</v>
      </c>
      <c r="K716" s="23">
        <v>1</v>
      </c>
      <c r="L716" s="26">
        <v>40</v>
      </c>
      <c r="M716" s="26">
        <v>456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</row>
    <row r="717" spans="2:19" ht="24.75" customHeight="1" x14ac:dyDescent="0.25">
      <c r="B717" s="1" t="s">
        <v>21</v>
      </c>
      <c r="C717" s="10" t="s">
        <v>1471</v>
      </c>
      <c r="D717" s="10" t="s">
        <v>1444</v>
      </c>
      <c r="E717" s="10" t="s">
        <v>1472</v>
      </c>
      <c r="F717" s="10" t="s">
        <v>53</v>
      </c>
      <c r="G717" s="26">
        <v>46</v>
      </c>
      <c r="H717" s="10">
        <v>4260</v>
      </c>
      <c r="I717" s="67">
        <f t="shared" si="36"/>
        <v>195.96</v>
      </c>
      <c r="J717" s="23" t="s">
        <v>49</v>
      </c>
      <c r="K717" s="23">
        <v>1</v>
      </c>
      <c r="L717" s="26">
        <v>0</v>
      </c>
      <c r="M717" s="26">
        <v>0</v>
      </c>
      <c r="N717" s="26">
        <v>46</v>
      </c>
      <c r="O717" s="26">
        <v>195.96</v>
      </c>
      <c r="P717" s="26">
        <v>0</v>
      </c>
      <c r="Q717" s="26">
        <v>0</v>
      </c>
      <c r="R717" s="26">
        <v>0</v>
      </c>
      <c r="S717" s="26">
        <v>0</v>
      </c>
    </row>
    <row r="718" spans="2:19" ht="22.5" customHeight="1" x14ac:dyDescent="0.25">
      <c r="B718" s="1" t="s">
        <v>21</v>
      </c>
      <c r="C718" s="10" t="s">
        <v>1473</v>
      </c>
      <c r="D718" s="10" t="s">
        <v>1463</v>
      </c>
      <c r="E718" s="10" t="s">
        <v>1474</v>
      </c>
      <c r="F718" s="10" t="s">
        <v>53</v>
      </c>
      <c r="G718" s="26">
        <v>77</v>
      </c>
      <c r="H718" s="10">
        <v>10440</v>
      </c>
      <c r="I718" s="67">
        <f t="shared" si="36"/>
        <v>803.88</v>
      </c>
      <c r="J718" s="23" t="s">
        <v>49</v>
      </c>
      <c r="K718" s="23">
        <v>2</v>
      </c>
      <c r="L718" s="26">
        <v>77</v>
      </c>
      <c r="M718" s="26">
        <v>803.88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</row>
    <row r="719" spans="2:19" ht="22.5" customHeight="1" x14ac:dyDescent="0.25">
      <c r="B719" s="1" t="s">
        <v>21</v>
      </c>
      <c r="C719" s="10" t="s">
        <v>1475</v>
      </c>
      <c r="D719" s="10" t="s">
        <v>1476</v>
      </c>
      <c r="E719" s="10" t="s">
        <v>1477</v>
      </c>
      <c r="F719" s="10" t="s">
        <v>53</v>
      </c>
      <c r="G719" s="26">
        <v>15</v>
      </c>
      <c r="H719" s="10">
        <v>2460</v>
      </c>
      <c r="I719" s="67">
        <f t="shared" si="36"/>
        <v>36.9</v>
      </c>
      <c r="J719" s="23" t="s">
        <v>49</v>
      </c>
      <c r="K719" s="23">
        <v>2</v>
      </c>
      <c r="L719" s="26">
        <v>15</v>
      </c>
      <c r="M719" s="26">
        <v>36.9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</row>
    <row r="720" spans="2:19" ht="22.5" customHeight="1" x14ac:dyDescent="0.25">
      <c r="B720" s="1" t="s">
        <v>21</v>
      </c>
      <c r="C720" s="10" t="s">
        <v>1478</v>
      </c>
      <c r="D720" s="10" t="s">
        <v>1479</v>
      </c>
      <c r="E720" s="10" t="s">
        <v>1480</v>
      </c>
      <c r="F720" s="10" t="s">
        <v>53</v>
      </c>
      <c r="G720" s="26">
        <v>48</v>
      </c>
      <c r="H720" s="10">
        <v>3438</v>
      </c>
      <c r="I720" s="67">
        <f t="shared" si="36"/>
        <v>165.024</v>
      </c>
      <c r="J720" s="23" t="s">
        <v>49</v>
      </c>
      <c r="K720" s="23">
        <v>2</v>
      </c>
      <c r="L720" s="26">
        <v>48</v>
      </c>
      <c r="M720" s="26">
        <v>165.024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</row>
    <row r="721" spans="2:19" ht="22.5" customHeight="1" x14ac:dyDescent="0.25">
      <c r="B721" s="1" t="s">
        <v>21</v>
      </c>
      <c r="C721" s="10" t="s">
        <v>1481</v>
      </c>
      <c r="D721" s="10" t="s">
        <v>1482</v>
      </c>
      <c r="E721" s="10" t="s">
        <v>1483</v>
      </c>
      <c r="F721" s="10" t="s">
        <v>53</v>
      </c>
      <c r="G721" s="26">
        <v>38</v>
      </c>
      <c r="H721" s="10">
        <v>8196</v>
      </c>
      <c r="I721" s="67">
        <f t="shared" si="36"/>
        <v>311.44799999999998</v>
      </c>
      <c r="J721" s="23" t="s">
        <v>49</v>
      </c>
      <c r="K721" s="23">
        <v>2</v>
      </c>
      <c r="L721" s="26">
        <v>38</v>
      </c>
      <c r="M721" s="26">
        <v>311.44799999999998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</row>
    <row r="722" spans="2:19" ht="22.5" customHeight="1" x14ac:dyDescent="0.25">
      <c r="B722" s="1" t="s">
        <v>21</v>
      </c>
      <c r="C722" s="10" t="s">
        <v>1484</v>
      </c>
      <c r="D722" s="10" t="s">
        <v>1482</v>
      </c>
      <c r="E722" s="10" t="s">
        <v>1485</v>
      </c>
      <c r="F722" s="10" t="s">
        <v>53</v>
      </c>
      <c r="G722" s="26">
        <v>14</v>
      </c>
      <c r="H722" s="10">
        <v>12222</v>
      </c>
      <c r="I722" s="67">
        <f t="shared" si="36"/>
        <v>171.108</v>
      </c>
      <c r="J722" s="23" t="s">
        <v>49</v>
      </c>
      <c r="K722" s="23">
        <v>2</v>
      </c>
      <c r="L722" s="26">
        <v>14</v>
      </c>
      <c r="M722" s="26">
        <v>171.108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</row>
    <row r="723" spans="2:19" ht="22.5" customHeight="1" x14ac:dyDescent="0.25">
      <c r="B723" s="1" t="s">
        <v>21</v>
      </c>
      <c r="C723" s="10" t="s">
        <v>1486</v>
      </c>
      <c r="D723" s="10" t="s">
        <v>1482</v>
      </c>
      <c r="E723" s="10" t="s">
        <v>1487</v>
      </c>
      <c r="F723" s="10" t="s">
        <v>53</v>
      </c>
      <c r="G723" s="26">
        <v>32</v>
      </c>
      <c r="H723" s="10">
        <v>11640</v>
      </c>
      <c r="I723" s="67">
        <f t="shared" si="36"/>
        <v>372.48</v>
      </c>
      <c r="J723" s="23" t="s">
        <v>49</v>
      </c>
      <c r="K723" s="23">
        <v>2</v>
      </c>
      <c r="L723" s="26">
        <v>32</v>
      </c>
      <c r="M723" s="26">
        <v>372.48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</row>
    <row r="724" spans="2:19" ht="22.5" customHeight="1" thickBot="1" x14ac:dyDescent="0.3">
      <c r="B724" s="1" t="s">
        <v>21</v>
      </c>
      <c r="C724" s="10" t="s">
        <v>1488</v>
      </c>
      <c r="D724" s="10" t="s">
        <v>1489</v>
      </c>
      <c r="E724" s="10" t="s">
        <v>1489</v>
      </c>
      <c r="F724" s="10" t="s">
        <v>1432</v>
      </c>
      <c r="G724" s="26">
        <v>2</v>
      </c>
      <c r="H724" s="10">
        <v>4560</v>
      </c>
      <c r="I724" s="67">
        <f t="shared" si="36"/>
        <v>9.1199999999999992</v>
      </c>
      <c r="J724" s="23" t="s">
        <v>49</v>
      </c>
      <c r="K724" s="23">
        <v>2</v>
      </c>
      <c r="L724" s="26">
        <v>0</v>
      </c>
      <c r="M724" s="26">
        <v>0</v>
      </c>
      <c r="N724" s="26">
        <v>2</v>
      </c>
      <c r="O724" s="26">
        <v>9.1199999999999992</v>
      </c>
      <c r="P724" s="26">
        <v>0</v>
      </c>
      <c r="Q724" s="26">
        <v>0</v>
      </c>
      <c r="R724" s="26">
        <v>0</v>
      </c>
      <c r="S724" s="26">
        <v>0</v>
      </c>
    </row>
    <row r="725" spans="2:19" ht="16.5" customHeight="1" thickTop="1" thickBot="1" x14ac:dyDescent="0.35">
      <c r="C725" s="103"/>
      <c r="D725" s="103"/>
      <c r="E725" s="15"/>
      <c r="F725" s="15"/>
      <c r="G725" s="55"/>
      <c r="H725" s="18">
        <f>M725+O725</f>
        <v>17595.655999999995</v>
      </c>
      <c r="I725" s="53">
        <f>SUM(I701:I724)</f>
        <v>17595.655999999999</v>
      </c>
      <c r="J725" s="65"/>
      <c r="K725" s="65"/>
      <c r="L725" s="55"/>
      <c r="M725" s="53">
        <f>SUM(M701:M724)</f>
        <v>17050.408999999996</v>
      </c>
      <c r="N725" s="55"/>
      <c r="O725" s="53">
        <f>SUM(O701:O724)</f>
        <v>545.24700000000007</v>
      </c>
      <c r="P725" s="55"/>
      <c r="Q725" s="53">
        <v>0</v>
      </c>
      <c r="R725" s="55"/>
      <c r="S725" s="53">
        <v>0</v>
      </c>
    </row>
    <row r="726" spans="2:19" ht="15.75" customHeight="1" thickTop="1" x14ac:dyDescent="0.25">
      <c r="C726" s="19"/>
      <c r="D726" s="20" t="s">
        <v>1490</v>
      </c>
      <c r="E726" s="20"/>
      <c r="F726" s="20"/>
      <c r="G726" s="56"/>
      <c r="H726" s="20"/>
      <c r="I726" s="56"/>
      <c r="J726" s="68"/>
      <c r="K726" s="68"/>
      <c r="L726" s="56"/>
      <c r="M726" s="56"/>
      <c r="N726" s="56"/>
      <c r="O726" s="56"/>
      <c r="P726" s="56"/>
      <c r="Q726" s="56"/>
      <c r="R726" s="56"/>
      <c r="S726" s="56"/>
    </row>
    <row r="727" spans="2:19" ht="23.25" customHeight="1" thickBot="1" x14ac:dyDescent="0.3">
      <c r="B727" s="1" t="s">
        <v>21</v>
      </c>
      <c r="C727" s="10" t="s">
        <v>1491</v>
      </c>
      <c r="D727" s="10" t="s">
        <v>1492</v>
      </c>
      <c r="E727" s="10" t="s">
        <v>1493</v>
      </c>
      <c r="F727" s="10" t="s">
        <v>53</v>
      </c>
      <c r="G727" s="26">
        <v>40</v>
      </c>
      <c r="H727" s="10">
        <v>17360</v>
      </c>
      <c r="I727" s="26">
        <f>G727*H727/1000</f>
        <v>694.4</v>
      </c>
      <c r="J727" s="23" t="s">
        <v>49</v>
      </c>
      <c r="K727" s="23">
        <v>2</v>
      </c>
      <c r="L727" s="26">
        <v>40</v>
      </c>
      <c r="M727" s="26">
        <v>694.4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</row>
    <row r="728" spans="2:19" ht="16.5" customHeight="1" thickTop="1" thickBot="1" x14ac:dyDescent="0.35">
      <c r="C728" s="103"/>
      <c r="D728" s="103"/>
      <c r="E728" s="15"/>
      <c r="F728" s="15"/>
      <c r="G728" s="55"/>
      <c r="H728" s="15"/>
      <c r="I728" s="53">
        <f>SUM(I727)</f>
        <v>694.4</v>
      </c>
      <c r="J728" s="65"/>
      <c r="K728" s="65"/>
      <c r="L728" s="55"/>
      <c r="M728" s="53">
        <f>SUM(M727)</f>
        <v>694.4</v>
      </c>
      <c r="N728" s="55"/>
      <c r="O728" s="53">
        <v>0</v>
      </c>
      <c r="P728" s="55"/>
      <c r="Q728" s="53">
        <v>0</v>
      </c>
      <c r="R728" s="55"/>
      <c r="S728" s="53">
        <v>0</v>
      </c>
    </row>
    <row r="729" spans="2:19" ht="15.75" customHeight="1" thickTop="1" x14ac:dyDescent="0.25">
      <c r="C729" s="19"/>
      <c r="D729" s="20" t="s">
        <v>1494</v>
      </c>
      <c r="E729" s="20"/>
      <c r="F729" s="20"/>
      <c r="G729" s="56"/>
      <c r="H729" s="20"/>
      <c r="I729" s="56"/>
      <c r="J729" s="68"/>
      <c r="K729" s="68"/>
      <c r="L729" s="56"/>
      <c r="M729" s="56"/>
      <c r="N729" s="56"/>
      <c r="O729" s="56"/>
      <c r="P729" s="56"/>
      <c r="Q729" s="56"/>
      <c r="R729" s="56"/>
      <c r="S729" s="56"/>
    </row>
    <row r="730" spans="2:19" ht="24.75" customHeight="1" x14ac:dyDescent="0.25">
      <c r="B730" s="1" t="s">
        <v>21</v>
      </c>
      <c r="C730" s="10" t="s">
        <v>1495</v>
      </c>
      <c r="D730" s="10" t="s">
        <v>1496</v>
      </c>
      <c r="E730" s="10" t="s">
        <v>1497</v>
      </c>
      <c r="F730" s="10" t="s">
        <v>48</v>
      </c>
      <c r="G730" s="26">
        <v>1543</v>
      </c>
      <c r="H730" s="11">
        <v>13850</v>
      </c>
      <c r="I730" s="23">
        <f t="shared" ref="I730:I744" si="37">G730*H730/1000</f>
        <v>21370.55</v>
      </c>
      <c r="J730" s="23" t="s">
        <v>26</v>
      </c>
      <c r="K730" s="23">
        <v>1</v>
      </c>
      <c r="L730" s="26">
        <v>1543</v>
      </c>
      <c r="M730" s="26">
        <v>21370.55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</row>
    <row r="731" spans="2:19" ht="24.75" customHeight="1" x14ac:dyDescent="0.25">
      <c r="B731" s="1" t="s">
        <v>21</v>
      </c>
      <c r="C731" s="10" t="s">
        <v>1498</v>
      </c>
      <c r="D731" s="10" t="s">
        <v>1496</v>
      </c>
      <c r="E731" s="10" t="s">
        <v>1499</v>
      </c>
      <c r="F731" s="10" t="s">
        <v>48</v>
      </c>
      <c r="G731" s="26">
        <v>23</v>
      </c>
      <c r="H731" s="10">
        <v>13437.5</v>
      </c>
      <c r="I731" s="26">
        <f t="shared" si="37"/>
        <v>309.0625</v>
      </c>
      <c r="J731" s="23" t="s">
        <v>26</v>
      </c>
      <c r="K731" s="23">
        <v>1</v>
      </c>
      <c r="L731" s="26">
        <v>23</v>
      </c>
      <c r="M731" s="26">
        <v>309.0625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</row>
    <row r="732" spans="2:19" ht="24.75" customHeight="1" x14ac:dyDescent="0.25">
      <c r="B732" s="1" t="s">
        <v>21</v>
      </c>
      <c r="C732" s="10" t="s">
        <v>1500</v>
      </c>
      <c r="D732" s="10" t="s">
        <v>1501</v>
      </c>
      <c r="E732" s="10" t="s">
        <v>1502</v>
      </c>
      <c r="F732" s="10" t="s">
        <v>53</v>
      </c>
      <c r="G732" s="26">
        <v>1573</v>
      </c>
      <c r="H732" s="11">
        <v>19320</v>
      </c>
      <c r="I732" s="23">
        <f t="shared" si="37"/>
        <v>30390.36</v>
      </c>
      <c r="J732" s="23" t="s">
        <v>26</v>
      </c>
      <c r="K732" s="23">
        <v>1</v>
      </c>
      <c r="L732" s="26">
        <v>1573</v>
      </c>
      <c r="M732" s="26">
        <v>30390.36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</row>
    <row r="733" spans="2:19" ht="24.75" customHeight="1" x14ac:dyDescent="0.25">
      <c r="B733" s="1" t="s">
        <v>21</v>
      </c>
      <c r="C733" s="10" t="s">
        <v>1503</v>
      </c>
      <c r="D733" s="10" t="s">
        <v>1504</v>
      </c>
      <c r="E733" s="10" t="s">
        <v>1505</v>
      </c>
      <c r="F733" s="10" t="s">
        <v>53</v>
      </c>
      <c r="G733" s="26">
        <v>1192</v>
      </c>
      <c r="H733" s="10">
        <v>8050</v>
      </c>
      <c r="I733" s="67">
        <f t="shared" si="37"/>
        <v>9595.6</v>
      </c>
      <c r="J733" s="23" t="s">
        <v>49</v>
      </c>
      <c r="K733" s="23">
        <v>1</v>
      </c>
      <c r="L733" s="26">
        <v>1192</v>
      </c>
      <c r="M733" s="26">
        <v>9595.6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</row>
    <row r="734" spans="2:19" ht="24.75" customHeight="1" x14ac:dyDescent="0.25">
      <c r="B734" s="1" t="s">
        <v>21</v>
      </c>
      <c r="C734" s="10" t="s">
        <v>1506</v>
      </c>
      <c r="D734" s="10" t="s">
        <v>1507</v>
      </c>
      <c r="E734" s="10" t="s">
        <v>1508</v>
      </c>
      <c r="F734" s="10" t="s">
        <v>53</v>
      </c>
      <c r="G734" s="26">
        <v>57</v>
      </c>
      <c r="H734" s="10">
        <v>4500</v>
      </c>
      <c r="I734" s="26">
        <f t="shared" si="37"/>
        <v>256.5</v>
      </c>
      <c r="J734" s="23" t="s">
        <v>49</v>
      </c>
      <c r="K734" s="23">
        <v>1</v>
      </c>
      <c r="L734" s="26">
        <v>48</v>
      </c>
      <c r="M734" s="26">
        <v>216</v>
      </c>
      <c r="N734" s="26">
        <v>9</v>
      </c>
      <c r="O734" s="26">
        <v>40.5</v>
      </c>
      <c r="P734" s="26">
        <v>0</v>
      </c>
      <c r="Q734" s="26">
        <v>0</v>
      </c>
      <c r="R734" s="26">
        <v>0</v>
      </c>
      <c r="S734" s="26">
        <v>0</v>
      </c>
    </row>
    <row r="735" spans="2:19" ht="24.75" customHeight="1" x14ac:dyDescent="0.25">
      <c r="B735" s="1" t="s">
        <v>21</v>
      </c>
      <c r="C735" s="10" t="s">
        <v>1509</v>
      </c>
      <c r="D735" s="10" t="s">
        <v>1510</v>
      </c>
      <c r="E735" s="10" t="s">
        <v>1511</v>
      </c>
      <c r="F735" s="10" t="s">
        <v>1432</v>
      </c>
      <c r="G735" s="26">
        <v>9189</v>
      </c>
      <c r="H735" s="10">
        <v>420</v>
      </c>
      <c r="I735" s="26">
        <f t="shared" si="37"/>
        <v>3859.38</v>
      </c>
      <c r="J735" s="23" t="s">
        <v>49</v>
      </c>
      <c r="K735" s="23">
        <v>1</v>
      </c>
      <c r="L735" s="26">
        <v>9177</v>
      </c>
      <c r="M735" s="26">
        <v>3854.34</v>
      </c>
      <c r="N735" s="26">
        <v>12</v>
      </c>
      <c r="O735" s="26">
        <v>5.04</v>
      </c>
      <c r="P735" s="26">
        <v>0</v>
      </c>
      <c r="Q735" s="26">
        <v>0</v>
      </c>
      <c r="R735" s="26">
        <v>0</v>
      </c>
      <c r="S735" s="26">
        <v>0</v>
      </c>
    </row>
    <row r="736" spans="2:19" ht="24.75" customHeight="1" x14ac:dyDescent="0.25">
      <c r="B736" s="1" t="s">
        <v>21</v>
      </c>
      <c r="C736" s="10" t="s">
        <v>1512</v>
      </c>
      <c r="D736" s="10" t="s">
        <v>1510</v>
      </c>
      <c r="E736" s="10" t="s">
        <v>1513</v>
      </c>
      <c r="F736" s="10" t="s">
        <v>1432</v>
      </c>
      <c r="G736" s="26">
        <v>3003</v>
      </c>
      <c r="H736" s="10">
        <v>540</v>
      </c>
      <c r="I736" s="26">
        <f t="shared" si="37"/>
        <v>1621.62</v>
      </c>
      <c r="J736" s="23" t="s">
        <v>49</v>
      </c>
      <c r="K736" s="23">
        <v>1</v>
      </c>
      <c r="L736" s="26">
        <v>3003</v>
      </c>
      <c r="M736" s="26">
        <v>1621.62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</row>
    <row r="737" spans="2:19" ht="24.75" customHeight="1" x14ac:dyDescent="0.25">
      <c r="B737" s="1" t="s">
        <v>21</v>
      </c>
      <c r="C737" s="10" t="s">
        <v>1514</v>
      </c>
      <c r="D737" s="10" t="s">
        <v>1515</v>
      </c>
      <c r="E737" s="10" t="s">
        <v>1516</v>
      </c>
      <c r="F737" s="10" t="s">
        <v>1432</v>
      </c>
      <c r="G737" s="26">
        <v>1560</v>
      </c>
      <c r="H737" s="10">
        <v>90</v>
      </c>
      <c r="I737" s="26">
        <f t="shared" si="37"/>
        <v>140.4</v>
      </c>
      <c r="J737" s="23" t="s">
        <v>49</v>
      </c>
      <c r="K737" s="23">
        <v>1</v>
      </c>
      <c r="L737" s="26">
        <v>1500</v>
      </c>
      <c r="M737" s="26">
        <v>135</v>
      </c>
      <c r="N737" s="26">
        <v>60</v>
      </c>
      <c r="O737" s="26">
        <v>5.4</v>
      </c>
      <c r="P737" s="26">
        <v>0</v>
      </c>
      <c r="Q737" s="26">
        <v>0</v>
      </c>
      <c r="R737" s="26">
        <v>0</v>
      </c>
      <c r="S737" s="26">
        <v>0</v>
      </c>
    </row>
    <row r="738" spans="2:19" ht="23.25" customHeight="1" x14ac:dyDescent="0.25">
      <c r="B738" s="1" t="s">
        <v>21</v>
      </c>
      <c r="C738" s="10" t="s">
        <v>1517</v>
      </c>
      <c r="D738" s="10" t="s">
        <v>1515</v>
      </c>
      <c r="E738" s="10" t="s">
        <v>1518</v>
      </c>
      <c r="F738" s="10" t="s">
        <v>1432</v>
      </c>
      <c r="G738" s="26">
        <v>490</v>
      </c>
      <c r="H738" s="10">
        <v>840</v>
      </c>
      <c r="I738" s="26">
        <f t="shared" si="37"/>
        <v>411.6</v>
      </c>
      <c r="J738" s="23" t="s">
        <v>49</v>
      </c>
      <c r="K738" s="23">
        <v>2</v>
      </c>
      <c r="L738" s="26">
        <v>490</v>
      </c>
      <c r="M738" s="26">
        <v>411.6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</row>
    <row r="739" spans="2:19" ht="24.75" customHeight="1" x14ac:dyDescent="0.25">
      <c r="B739" s="1" t="s">
        <v>21</v>
      </c>
      <c r="C739" s="10" t="s">
        <v>1519</v>
      </c>
      <c r="D739" s="10" t="s">
        <v>1520</v>
      </c>
      <c r="E739" s="10" t="s">
        <v>1521</v>
      </c>
      <c r="F739" s="10" t="s">
        <v>1432</v>
      </c>
      <c r="G739" s="26">
        <v>1346</v>
      </c>
      <c r="H739" s="29">
        <v>6000</v>
      </c>
      <c r="I739" s="67">
        <f t="shared" si="37"/>
        <v>8076</v>
      </c>
      <c r="J739" s="23" t="s">
        <v>49</v>
      </c>
      <c r="K739" s="23">
        <v>1</v>
      </c>
      <c r="L739" s="72">
        <v>1346</v>
      </c>
      <c r="M739" s="72">
        <v>8076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</row>
    <row r="740" spans="2:19" ht="24.75" customHeight="1" x14ac:dyDescent="0.25">
      <c r="B740" s="1" t="s">
        <v>21</v>
      </c>
      <c r="C740" s="10" t="s">
        <v>1522</v>
      </c>
      <c r="D740" s="10" t="s">
        <v>1523</v>
      </c>
      <c r="E740" s="10" t="s">
        <v>1524</v>
      </c>
      <c r="F740" s="10" t="s">
        <v>1432</v>
      </c>
      <c r="G740" s="26">
        <v>1569</v>
      </c>
      <c r="H740" s="12">
        <v>12000</v>
      </c>
      <c r="I740" s="23">
        <f t="shared" si="37"/>
        <v>18828</v>
      </c>
      <c r="J740" s="23" t="s">
        <v>26</v>
      </c>
      <c r="K740" s="23">
        <v>1</v>
      </c>
      <c r="L740" s="26">
        <v>1569</v>
      </c>
      <c r="M740" s="26">
        <v>18828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</row>
    <row r="741" spans="2:19" ht="24.75" customHeight="1" x14ac:dyDescent="0.25">
      <c r="B741" s="1" t="s">
        <v>21</v>
      </c>
      <c r="C741" s="10" t="s">
        <v>1525</v>
      </c>
      <c r="D741" s="10" t="s">
        <v>1526</v>
      </c>
      <c r="E741" s="10" t="s">
        <v>1526</v>
      </c>
      <c r="F741" s="10" t="s">
        <v>53</v>
      </c>
      <c r="G741" s="26">
        <v>320</v>
      </c>
      <c r="H741" s="10">
        <v>1200</v>
      </c>
      <c r="I741" s="26">
        <f t="shared" si="37"/>
        <v>384</v>
      </c>
      <c r="J741" s="23" t="s">
        <v>49</v>
      </c>
      <c r="K741" s="23">
        <v>1</v>
      </c>
      <c r="L741" s="26">
        <v>320</v>
      </c>
      <c r="M741" s="26">
        <v>384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</row>
    <row r="742" spans="2:19" ht="36.75" customHeight="1" x14ac:dyDescent="0.25">
      <c r="B742" s="1" t="s">
        <v>21</v>
      </c>
      <c r="C742" s="10" t="s">
        <v>1527</v>
      </c>
      <c r="D742" s="10" t="s">
        <v>1528</v>
      </c>
      <c r="E742" s="10" t="s">
        <v>1528</v>
      </c>
      <c r="F742" s="10" t="s">
        <v>53</v>
      </c>
      <c r="G742" s="26">
        <v>76</v>
      </c>
      <c r="H742" s="10">
        <v>5500</v>
      </c>
      <c r="I742" s="26">
        <f t="shared" si="37"/>
        <v>418</v>
      </c>
      <c r="J742" s="23" t="s">
        <v>49</v>
      </c>
      <c r="K742" s="23">
        <v>1</v>
      </c>
      <c r="L742" s="26">
        <v>76</v>
      </c>
      <c r="M742" s="26">
        <v>418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</row>
    <row r="743" spans="2:19" ht="24.75" customHeight="1" x14ac:dyDescent="0.25">
      <c r="B743" s="1" t="s">
        <v>21</v>
      </c>
      <c r="C743" s="10" t="s">
        <v>1529</v>
      </c>
      <c r="D743" s="10" t="s">
        <v>1530</v>
      </c>
      <c r="E743" s="10" t="s">
        <v>1530</v>
      </c>
      <c r="F743" s="10" t="s">
        <v>53</v>
      </c>
      <c r="G743" s="26">
        <v>15</v>
      </c>
      <c r="H743" s="10">
        <v>2250</v>
      </c>
      <c r="I743" s="26">
        <f t="shared" si="37"/>
        <v>33.75</v>
      </c>
      <c r="J743" s="23" t="s">
        <v>49</v>
      </c>
      <c r="K743" s="23">
        <v>1</v>
      </c>
      <c r="L743" s="26">
        <v>15</v>
      </c>
      <c r="M743" s="26">
        <v>33.75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</row>
    <row r="744" spans="2:19" ht="24.75" customHeight="1" thickBot="1" x14ac:dyDescent="0.3">
      <c r="B744" s="1" t="s">
        <v>21</v>
      </c>
      <c r="C744" s="10" t="s">
        <v>1531</v>
      </c>
      <c r="D744" s="10" t="s">
        <v>1532</v>
      </c>
      <c r="E744" s="10" t="s">
        <v>1533</v>
      </c>
      <c r="F744" s="10" t="s">
        <v>1534</v>
      </c>
      <c r="G744" s="26">
        <v>65</v>
      </c>
      <c r="H744" s="10">
        <v>720</v>
      </c>
      <c r="I744" s="26">
        <f t="shared" si="37"/>
        <v>46.8</v>
      </c>
      <c r="J744" s="23" t="s">
        <v>49</v>
      </c>
      <c r="K744" s="23">
        <v>1</v>
      </c>
      <c r="L744" s="26">
        <v>65</v>
      </c>
      <c r="M744" s="26">
        <v>46.8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</row>
    <row r="745" spans="2:19" ht="16.5" customHeight="1" thickTop="1" thickBot="1" x14ac:dyDescent="0.35">
      <c r="C745" s="103"/>
      <c r="D745" s="103"/>
      <c r="E745" s="15"/>
      <c r="F745" s="15"/>
      <c r="G745" s="15"/>
      <c r="H745" s="18"/>
      <c r="I745" s="53">
        <f>SUM(I730:I744)</f>
        <v>95741.622499999998</v>
      </c>
      <c r="J745" s="65"/>
      <c r="K745" s="65"/>
      <c r="L745" s="55"/>
      <c r="M745" s="53">
        <f>SUM(M730:M744)</f>
        <v>95690.68250000001</v>
      </c>
      <c r="N745" s="55"/>
      <c r="O745" s="53">
        <f>SUM(O730:O744)</f>
        <v>50.94</v>
      </c>
      <c r="P745" s="55"/>
      <c r="Q745" s="53">
        <v>0</v>
      </c>
      <c r="R745" s="55"/>
      <c r="S745" s="53">
        <v>0</v>
      </c>
    </row>
    <row r="746" spans="2:19" ht="37.5" customHeight="1" thickTop="1" thickBot="1" x14ac:dyDescent="0.3">
      <c r="C746" s="22"/>
      <c r="D746" s="15" t="s">
        <v>1535</v>
      </c>
      <c r="E746" s="15"/>
      <c r="F746" s="15"/>
      <c r="G746" s="15"/>
      <c r="H746" s="15"/>
      <c r="I746" s="55"/>
      <c r="J746" s="68"/>
      <c r="K746" s="68"/>
      <c r="L746" s="55"/>
      <c r="M746" s="55"/>
      <c r="N746" s="55"/>
      <c r="O746" s="55"/>
      <c r="P746" s="55"/>
      <c r="Q746" s="55"/>
      <c r="R746" s="55"/>
      <c r="S746" s="55"/>
    </row>
    <row r="747" spans="2:19" ht="15.75" customHeight="1" thickTop="1" x14ac:dyDescent="0.25">
      <c r="C747" s="19"/>
      <c r="D747" s="20" t="s">
        <v>1536</v>
      </c>
      <c r="E747" s="20"/>
      <c r="F747" s="20"/>
      <c r="G747" s="20"/>
      <c r="H747" s="20"/>
      <c r="I747" s="56"/>
      <c r="J747" s="68"/>
      <c r="K747" s="68"/>
      <c r="L747" s="56"/>
      <c r="M747" s="56"/>
      <c r="N747" s="56"/>
      <c r="O747" s="56"/>
      <c r="P747" s="56"/>
      <c r="Q747" s="56"/>
      <c r="R747" s="56"/>
      <c r="S747" s="56"/>
    </row>
    <row r="748" spans="2:19" ht="24.75" customHeight="1" x14ac:dyDescent="0.25">
      <c r="B748" s="1" t="s">
        <v>21</v>
      </c>
      <c r="C748" s="10" t="s">
        <v>1537</v>
      </c>
      <c r="D748" s="10" t="s">
        <v>1538</v>
      </c>
      <c r="E748" s="10" t="s">
        <v>1539</v>
      </c>
      <c r="F748" s="10" t="s">
        <v>53</v>
      </c>
      <c r="G748" s="10">
        <v>15</v>
      </c>
      <c r="H748" s="10">
        <v>52000</v>
      </c>
      <c r="I748" s="26">
        <f>G748*H748/1000</f>
        <v>780</v>
      </c>
      <c r="J748" s="23" t="s">
        <v>49</v>
      </c>
      <c r="K748" s="23">
        <v>1</v>
      </c>
      <c r="L748" s="26">
        <v>0</v>
      </c>
      <c r="M748" s="26">
        <v>0</v>
      </c>
      <c r="N748" s="26">
        <v>15</v>
      </c>
      <c r="O748" s="26">
        <v>780</v>
      </c>
      <c r="P748" s="26">
        <v>0</v>
      </c>
      <c r="Q748" s="26">
        <v>0</v>
      </c>
      <c r="R748" s="26">
        <v>0</v>
      </c>
      <c r="S748" s="26">
        <v>0</v>
      </c>
    </row>
    <row r="749" spans="2:19" ht="24.75" customHeight="1" x14ac:dyDescent="0.25">
      <c r="B749" s="1" t="s">
        <v>21</v>
      </c>
      <c r="C749" s="10" t="s">
        <v>1540</v>
      </c>
      <c r="D749" s="10" t="s">
        <v>1541</v>
      </c>
      <c r="E749" s="10" t="s">
        <v>1542</v>
      </c>
      <c r="F749" s="10" t="s">
        <v>53</v>
      </c>
      <c r="G749" s="10">
        <v>23</v>
      </c>
      <c r="H749" s="10">
        <v>31900</v>
      </c>
      <c r="I749" s="26">
        <f>G749*H749/1000</f>
        <v>733.7</v>
      </c>
      <c r="J749" s="23" t="s">
        <v>49</v>
      </c>
      <c r="K749" s="23">
        <v>1</v>
      </c>
      <c r="L749" s="26">
        <v>17</v>
      </c>
      <c r="M749" s="26">
        <v>542.29999999999995</v>
      </c>
      <c r="N749" s="26">
        <v>6</v>
      </c>
      <c r="O749" s="26">
        <v>191.4</v>
      </c>
      <c r="P749" s="26">
        <v>0</v>
      </c>
      <c r="Q749" s="26">
        <v>0</v>
      </c>
      <c r="R749" s="26">
        <v>0</v>
      </c>
      <c r="S749" s="26">
        <v>0</v>
      </c>
    </row>
    <row r="750" spans="2:19" ht="24.75" customHeight="1" x14ac:dyDescent="0.25">
      <c r="B750" s="1" t="s">
        <v>21</v>
      </c>
      <c r="C750" s="10" t="s">
        <v>1543</v>
      </c>
      <c r="D750" s="10" t="s">
        <v>1541</v>
      </c>
      <c r="E750" s="10" t="s">
        <v>1544</v>
      </c>
      <c r="F750" s="10" t="s">
        <v>53</v>
      </c>
      <c r="G750" s="10">
        <v>90</v>
      </c>
      <c r="H750" s="10">
        <v>31900</v>
      </c>
      <c r="I750" s="26">
        <f>G750*H750/1000</f>
        <v>2871</v>
      </c>
      <c r="J750" s="23" t="s">
        <v>49</v>
      </c>
      <c r="K750" s="23">
        <v>1</v>
      </c>
      <c r="L750" s="26">
        <v>46</v>
      </c>
      <c r="M750" s="26">
        <v>1467.4</v>
      </c>
      <c r="N750" s="26">
        <v>44</v>
      </c>
      <c r="O750" s="26">
        <v>1403.6</v>
      </c>
      <c r="P750" s="26">
        <v>0</v>
      </c>
      <c r="Q750" s="26">
        <v>0</v>
      </c>
      <c r="R750" s="26">
        <v>0</v>
      </c>
      <c r="S750" s="26">
        <v>0</v>
      </c>
    </row>
    <row r="751" spans="2:19" ht="48.75" customHeight="1" x14ac:dyDescent="0.25">
      <c r="B751" s="1" t="s">
        <v>21</v>
      </c>
      <c r="C751" s="10" t="s">
        <v>1545</v>
      </c>
      <c r="D751" s="10" t="s">
        <v>1546</v>
      </c>
      <c r="E751" s="10" t="s">
        <v>1547</v>
      </c>
      <c r="F751" s="10" t="s">
        <v>53</v>
      </c>
      <c r="G751" s="10">
        <v>155</v>
      </c>
      <c r="H751" s="10">
        <v>13090</v>
      </c>
      <c r="I751" s="26">
        <f>G751*H751/1000</f>
        <v>2028.95</v>
      </c>
      <c r="J751" s="23" t="s">
        <v>49</v>
      </c>
      <c r="K751" s="23">
        <v>1</v>
      </c>
      <c r="L751" s="26">
        <v>122</v>
      </c>
      <c r="M751" s="26">
        <v>1596.98</v>
      </c>
      <c r="N751" s="26">
        <v>33</v>
      </c>
      <c r="O751" s="26">
        <v>431.97</v>
      </c>
      <c r="P751" s="26">
        <v>0</v>
      </c>
      <c r="Q751" s="26">
        <v>0</v>
      </c>
      <c r="R751" s="26">
        <v>0</v>
      </c>
      <c r="S751" s="26">
        <v>0</v>
      </c>
    </row>
    <row r="752" spans="2:19" ht="24.75" customHeight="1" thickBot="1" x14ac:dyDescent="0.3">
      <c r="B752" s="1" t="s">
        <v>21</v>
      </c>
      <c r="C752" s="10" t="s">
        <v>1548</v>
      </c>
      <c r="D752" s="10" t="s">
        <v>1546</v>
      </c>
      <c r="E752" s="10" t="s">
        <v>1549</v>
      </c>
      <c r="F752" s="10" t="s">
        <v>53</v>
      </c>
      <c r="G752" s="10">
        <v>56</v>
      </c>
      <c r="H752" s="10">
        <v>31900</v>
      </c>
      <c r="I752" s="26">
        <f>G752*H752/1000</f>
        <v>1786.4</v>
      </c>
      <c r="J752" s="23" t="s">
        <v>49</v>
      </c>
      <c r="K752" s="23">
        <v>1</v>
      </c>
      <c r="L752" s="26">
        <v>0</v>
      </c>
      <c r="M752" s="26">
        <v>0</v>
      </c>
      <c r="N752" s="26">
        <v>56</v>
      </c>
      <c r="O752" s="26">
        <v>1786.4</v>
      </c>
      <c r="P752" s="26">
        <v>0</v>
      </c>
      <c r="Q752" s="26">
        <v>0</v>
      </c>
      <c r="R752" s="26">
        <v>0</v>
      </c>
      <c r="S752" s="26">
        <v>0</v>
      </c>
    </row>
    <row r="753" spans="2:19" ht="16.5" customHeight="1" thickTop="1" thickBot="1" x14ac:dyDescent="0.35">
      <c r="C753" s="103"/>
      <c r="D753" s="103"/>
      <c r="E753" s="15"/>
      <c r="F753" s="15"/>
      <c r="G753" s="15"/>
      <c r="H753" s="18"/>
      <c r="I753" s="53">
        <f>SUM(I748:I752)</f>
        <v>8200.0499999999993</v>
      </c>
      <c r="J753" s="65"/>
      <c r="K753" s="65"/>
      <c r="L753" s="55"/>
      <c r="M753" s="53">
        <f>SUM(M748:M752)</f>
        <v>3606.6800000000003</v>
      </c>
      <c r="N753" s="55"/>
      <c r="O753" s="53">
        <f>SUM(O748:O752)</f>
        <v>4593.3700000000008</v>
      </c>
      <c r="P753" s="55"/>
      <c r="Q753" s="53">
        <v>0</v>
      </c>
      <c r="R753" s="55"/>
      <c r="S753" s="53">
        <v>0</v>
      </c>
    </row>
    <row r="754" spans="2:19" ht="15.75" customHeight="1" thickTop="1" x14ac:dyDescent="0.25">
      <c r="C754" s="19"/>
      <c r="D754" s="20" t="s">
        <v>1550</v>
      </c>
      <c r="E754" s="20"/>
      <c r="F754" s="20"/>
      <c r="G754" s="20"/>
      <c r="H754" s="20"/>
      <c r="I754" s="56"/>
      <c r="J754" s="68"/>
      <c r="K754" s="68"/>
      <c r="L754" s="56"/>
      <c r="M754" s="56"/>
      <c r="N754" s="56"/>
      <c r="O754" s="56"/>
      <c r="P754" s="56"/>
      <c r="Q754" s="56"/>
      <c r="R754" s="56"/>
      <c r="S754" s="56"/>
    </row>
    <row r="755" spans="2:19" ht="36.75" customHeight="1" x14ac:dyDescent="0.25">
      <c r="B755" s="1" t="s">
        <v>21</v>
      </c>
      <c r="C755" s="10" t="s">
        <v>1551</v>
      </c>
      <c r="D755" s="10" t="s">
        <v>1552</v>
      </c>
      <c r="E755" s="10" t="s">
        <v>1553</v>
      </c>
      <c r="F755" s="10" t="s">
        <v>53</v>
      </c>
      <c r="G755" s="10">
        <v>59000</v>
      </c>
      <c r="H755" s="10">
        <v>36</v>
      </c>
      <c r="I755" s="26">
        <f t="shared" ref="I755:I760" si="38">G755*H755/1000</f>
        <v>2124</v>
      </c>
      <c r="J755" s="23" t="s">
        <v>49</v>
      </c>
      <c r="K755" s="23">
        <v>2</v>
      </c>
      <c r="L755" s="26">
        <v>0</v>
      </c>
      <c r="M755" s="26">
        <v>0</v>
      </c>
      <c r="N755" s="26">
        <v>59000</v>
      </c>
      <c r="O755" s="26">
        <v>2124</v>
      </c>
      <c r="P755" s="26">
        <v>0</v>
      </c>
      <c r="Q755" s="26">
        <v>0</v>
      </c>
      <c r="R755" s="26">
        <v>0</v>
      </c>
      <c r="S755" s="26">
        <v>0</v>
      </c>
    </row>
    <row r="756" spans="2:19" ht="23.25" customHeight="1" x14ac:dyDescent="0.25">
      <c r="B756" s="1" t="s">
        <v>21</v>
      </c>
      <c r="C756" s="10" t="s">
        <v>1554</v>
      </c>
      <c r="D756" s="10" t="s">
        <v>1552</v>
      </c>
      <c r="E756" s="10" t="s">
        <v>1555</v>
      </c>
      <c r="F756" s="10" t="s">
        <v>53</v>
      </c>
      <c r="G756" s="10">
        <v>1900</v>
      </c>
      <c r="H756" s="10">
        <v>120</v>
      </c>
      <c r="I756" s="26">
        <f t="shared" si="38"/>
        <v>228</v>
      </c>
      <c r="J756" s="23" t="s">
        <v>49</v>
      </c>
      <c r="K756" s="23">
        <v>2</v>
      </c>
      <c r="L756" s="26">
        <v>0</v>
      </c>
      <c r="M756" s="26">
        <v>0</v>
      </c>
      <c r="N756" s="26">
        <v>0</v>
      </c>
      <c r="O756" s="26">
        <v>0</v>
      </c>
      <c r="P756" s="26">
        <v>1900</v>
      </c>
      <c r="Q756" s="26">
        <v>228</v>
      </c>
      <c r="R756" s="26">
        <v>0</v>
      </c>
      <c r="S756" s="26">
        <v>0</v>
      </c>
    </row>
    <row r="757" spans="2:19" ht="23.25" customHeight="1" x14ac:dyDescent="0.25">
      <c r="B757" s="1" t="s">
        <v>21</v>
      </c>
      <c r="C757" s="10" t="s">
        <v>1556</v>
      </c>
      <c r="D757" s="10" t="s">
        <v>1557</v>
      </c>
      <c r="E757" s="10" t="s">
        <v>1558</v>
      </c>
      <c r="F757" s="10" t="s">
        <v>53</v>
      </c>
      <c r="G757" s="10">
        <v>9</v>
      </c>
      <c r="H757" s="10">
        <v>9456</v>
      </c>
      <c r="I757" s="67">
        <f t="shared" si="38"/>
        <v>85.103999999999999</v>
      </c>
      <c r="J757" s="23" t="s">
        <v>49</v>
      </c>
      <c r="K757" s="23">
        <v>2</v>
      </c>
      <c r="L757" s="26">
        <v>0</v>
      </c>
      <c r="M757" s="26">
        <v>0</v>
      </c>
      <c r="N757" s="26">
        <v>0</v>
      </c>
      <c r="O757" s="26">
        <v>0</v>
      </c>
      <c r="P757" s="26">
        <v>9</v>
      </c>
      <c r="Q757" s="67">
        <v>85.103999999999999</v>
      </c>
      <c r="R757" s="26">
        <v>0</v>
      </c>
      <c r="S757" s="26">
        <v>0</v>
      </c>
    </row>
    <row r="758" spans="2:19" ht="23.25" customHeight="1" x14ac:dyDescent="0.25">
      <c r="B758" s="1" t="s">
        <v>21</v>
      </c>
      <c r="C758" s="10" t="s">
        <v>1559</v>
      </c>
      <c r="D758" s="10" t="s">
        <v>1560</v>
      </c>
      <c r="E758" s="10" t="s">
        <v>1561</v>
      </c>
      <c r="F758" s="10" t="s">
        <v>53</v>
      </c>
      <c r="G758" s="10">
        <v>3500</v>
      </c>
      <c r="H758" s="10">
        <v>82.8</v>
      </c>
      <c r="I758" s="26">
        <f t="shared" si="38"/>
        <v>289.8</v>
      </c>
      <c r="J758" s="23" t="s">
        <v>49</v>
      </c>
      <c r="K758" s="23">
        <v>2</v>
      </c>
      <c r="L758" s="26">
        <v>0</v>
      </c>
      <c r="M758" s="26">
        <v>0</v>
      </c>
      <c r="N758" s="26">
        <v>0</v>
      </c>
      <c r="O758" s="26">
        <v>0</v>
      </c>
      <c r="P758" s="26">
        <v>3500</v>
      </c>
      <c r="Q758" s="26">
        <v>289.8</v>
      </c>
      <c r="R758" s="26">
        <v>0</v>
      </c>
      <c r="S758" s="26">
        <v>0</v>
      </c>
    </row>
    <row r="759" spans="2:19" ht="23.25" customHeight="1" x14ac:dyDescent="0.25">
      <c r="B759" s="1" t="s">
        <v>21</v>
      </c>
      <c r="C759" s="10" t="s">
        <v>1562</v>
      </c>
      <c r="D759" s="10" t="s">
        <v>1563</v>
      </c>
      <c r="E759" s="13" t="s">
        <v>2557</v>
      </c>
      <c r="F759" s="10" t="s">
        <v>1564</v>
      </c>
      <c r="G759" s="10">
        <v>7</v>
      </c>
      <c r="H759" s="10">
        <v>2820</v>
      </c>
      <c r="I759" s="26">
        <f t="shared" si="38"/>
        <v>19.739999999999998</v>
      </c>
      <c r="J759" s="23" t="s">
        <v>49</v>
      </c>
      <c r="K759" s="23">
        <v>2</v>
      </c>
      <c r="L759" s="26">
        <v>0</v>
      </c>
      <c r="M759" s="26">
        <v>0</v>
      </c>
      <c r="N759" s="26">
        <v>7</v>
      </c>
      <c r="O759" s="26">
        <v>19.739999999999998</v>
      </c>
      <c r="P759" s="26">
        <v>0</v>
      </c>
      <c r="Q759" s="26">
        <v>0</v>
      </c>
      <c r="R759" s="26">
        <v>0</v>
      </c>
      <c r="S759" s="26">
        <v>0</v>
      </c>
    </row>
    <row r="760" spans="2:19" ht="23.25" customHeight="1" thickBot="1" x14ac:dyDescent="0.3">
      <c r="B760" s="1" t="s">
        <v>21</v>
      </c>
      <c r="C760" s="10" t="s">
        <v>1565</v>
      </c>
      <c r="D760" s="10" t="s">
        <v>1132</v>
      </c>
      <c r="E760" s="10" t="s">
        <v>2558</v>
      </c>
      <c r="F760" s="10" t="s">
        <v>25</v>
      </c>
      <c r="G760" s="10">
        <v>200</v>
      </c>
      <c r="H760" s="10">
        <v>30</v>
      </c>
      <c r="I760" s="26">
        <f t="shared" si="38"/>
        <v>6</v>
      </c>
      <c r="J760" s="23" t="s">
        <v>49</v>
      </c>
      <c r="K760" s="23">
        <v>2</v>
      </c>
      <c r="L760" s="26">
        <v>0</v>
      </c>
      <c r="M760" s="26">
        <v>0</v>
      </c>
      <c r="N760" s="26">
        <v>200</v>
      </c>
      <c r="O760" s="26">
        <v>6</v>
      </c>
      <c r="P760" s="26">
        <v>0</v>
      </c>
      <c r="Q760" s="26">
        <v>0</v>
      </c>
      <c r="R760" s="26">
        <v>0</v>
      </c>
      <c r="S760" s="26">
        <v>0</v>
      </c>
    </row>
    <row r="761" spans="2:19" ht="16.5" customHeight="1" thickTop="1" thickBot="1" x14ac:dyDescent="0.35">
      <c r="C761" s="103"/>
      <c r="D761" s="103"/>
      <c r="E761" s="15"/>
      <c r="F761" s="15"/>
      <c r="G761" s="15"/>
      <c r="H761" s="18"/>
      <c r="I761" s="53">
        <f>SUM(I755:I760)</f>
        <v>2752.6439999999998</v>
      </c>
      <c r="J761" s="65"/>
      <c r="K761" s="65"/>
      <c r="L761" s="55"/>
      <c r="M761" s="53">
        <v>0</v>
      </c>
      <c r="N761" s="55"/>
      <c r="O761" s="53">
        <f>SUM(O755:O760)</f>
        <v>2149.7399999999998</v>
      </c>
      <c r="P761" s="55"/>
      <c r="Q761" s="53">
        <f>SUM(Q755:Q760)</f>
        <v>602.904</v>
      </c>
      <c r="R761" s="55"/>
      <c r="S761" s="53">
        <v>0</v>
      </c>
    </row>
    <row r="762" spans="2:19" ht="25.5" customHeight="1" thickTop="1" x14ac:dyDescent="0.25">
      <c r="C762" s="19"/>
      <c r="D762" s="20" t="s">
        <v>1566</v>
      </c>
      <c r="E762" s="20"/>
      <c r="F762" s="20"/>
      <c r="G762" s="20"/>
      <c r="H762" s="20"/>
      <c r="I762" s="56"/>
      <c r="J762" s="68"/>
      <c r="K762" s="68"/>
      <c r="L762" s="56"/>
      <c r="M762" s="56"/>
      <c r="N762" s="56"/>
      <c r="O762" s="56"/>
      <c r="P762" s="56"/>
      <c r="Q762" s="56"/>
      <c r="R762" s="56"/>
      <c r="S762" s="56"/>
    </row>
    <row r="763" spans="2:19" ht="24.75" customHeight="1" x14ac:dyDescent="0.25">
      <c r="B763" s="1" t="s">
        <v>21</v>
      </c>
      <c r="C763" s="10" t="s">
        <v>1567</v>
      </c>
      <c r="D763" s="10" t="s">
        <v>1568</v>
      </c>
      <c r="E763" s="10" t="s">
        <v>1569</v>
      </c>
      <c r="F763" s="10" t="s">
        <v>53</v>
      </c>
      <c r="G763" s="10">
        <v>1</v>
      </c>
      <c r="H763" s="10">
        <v>19580</v>
      </c>
      <c r="I763" s="26">
        <f t="shared" ref="I763:I772" si="39">G763*H763/1000</f>
        <v>19.579999999999998</v>
      </c>
      <c r="J763" s="23" t="s">
        <v>49</v>
      </c>
      <c r="K763" s="23">
        <v>1</v>
      </c>
      <c r="L763" s="26">
        <v>0</v>
      </c>
      <c r="M763" s="26">
        <v>0</v>
      </c>
      <c r="N763" s="26">
        <v>1</v>
      </c>
      <c r="O763" s="26">
        <v>19.579999999999998</v>
      </c>
      <c r="P763" s="26">
        <v>0</v>
      </c>
      <c r="Q763" s="26">
        <v>0</v>
      </c>
      <c r="R763" s="26">
        <v>0</v>
      </c>
      <c r="S763" s="26">
        <v>0</v>
      </c>
    </row>
    <row r="764" spans="2:19" ht="24.75" customHeight="1" x14ac:dyDescent="0.25">
      <c r="B764" s="1" t="s">
        <v>21</v>
      </c>
      <c r="C764" s="10" t="s">
        <v>1570</v>
      </c>
      <c r="D764" s="10" t="s">
        <v>1568</v>
      </c>
      <c r="E764" s="10" t="s">
        <v>1571</v>
      </c>
      <c r="F764" s="10" t="s">
        <v>53</v>
      </c>
      <c r="G764" s="10">
        <v>1</v>
      </c>
      <c r="H764" s="10">
        <v>17820</v>
      </c>
      <c r="I764" s="26">
        <f t="shared" si="39"/>
        <v>17.82</v>
      </c>
      <c r="J764" s="23" t="s">
        <v>49</v>
      </c>
      <c r="K764" s="23">
        <v>1</v>
      </c>
      <c r="L764" s="26">
        <v>0</v>
      </c>
      <c r="M764" s="26">
        <v>0</v>
      </c>
      <c r="N764" s="26">
        <v>1</v>
      </c>
      <c r="O764" s="26">
        <v>17.82</v>
      </c>
      <c r="P764" s="26">
        <v>0</v>
      </c>
      <c r="Q764" s="26">
        <v>0</v>
      </c>
      <c r="R764" s="26">
        <v>0</v>
      </c>
      <c r="S764" s="26">
        <v>0</v>
      </c>
    </row>
    <row r="765" spans="2:19" ht="23.25" customHeight="1" x14ac:dyDescent="0.25">
      <c r="B765" s="1" t="s">
        <v>21</v>
      </c>
      <c r="C765" s="10" t="s">
        <v>1572</v>
      </c>
      <c r="D765" s="10" t="s">
        <v>1573</v>
      </c>
      <c r="E765" s="10" t="s">
        <v>1574</v>
      </c>
      <c r="F765" s="10" t="s">
        <v>53</v>
      </c>
      <c r="G765" s="10">
        <v>6</v>
      </c>
      <c r="H765" s="10">
        <v>2268</v>
      </c>
      <c r="I765" s="67">
        <f t="shared" si="39"/>
        <v>13.608000000000001</v>
      </c>
      <c r="J765" s="23" t="s">
        <v>49</v>
      </c>
      <c r="K765" s="23">
        <v>2</v>
      </c>
      <c r="L765" s="26">
        <v>0</v>
      </c>
      <c r="M765" s="26">
        <v>0</v>
      </c>
      <c r="N765" s="26">
        <v>6</v>
      </c>
      <c r="O765" s="26">
        <v>13.608000000000001</v>
      </c>
      <c r="P765" s="26">
        <v>0</v>
      </c>
      <c r="Q765" s="26">
        <v>0</v>
      </c>
      <c r="R765" s="26">
        <v>0</v>
      </c>
      <c r="S765" s="26">
        <v>0</v>
      </c>
    </row>
    <row r="766" spans="2:19" ht="23.25" customHeight="1" x14ac:dyDescent="0.25">
      <c r="B766" s="1" t="s">
        <v>21</v>
      </c>
      <c r="C766" s="10" t="s">
        <v>1575</v>
      </c>
      <c r="D766" s="10" t="s">
        <v>1573</v>
      </c>
      <c r="E766" s="10" t="s">
        <v>1576</v>
      </c>
      <c r="F766" s="10" t="s">
        <v>53</v>
      </c>
      <c r="G766" s="10">
        <v>32</v>
      </c>
      <c r="H766" s="10">
        <v>2268</v>
      </c>
      <c r="I766" s="67">
        <f t="shared" si="39"/>
        <v>72.575999999999993</v>
      </c>
      <c r="J766" s="23" t="s">
        <v>49</v>
      </c>
      <c r="K766" s="23">
        <v>2</v>
      </c>
      <c r="L766" s="26">
        <v>0</v>
      </c>
      <c r="M766" s="26">
        <v>0</v>
      </c>
      <c r="N766" s="26">
        <v>32</v>
      </c>
      <c r="O766" s="26">
        <v>72.575999999999993</v>
      </c>
      <c r="P766" s="26">
        <v>0</v>
      </c>
      <c r="Q766" s="26">
        <v>0</v>
      </c>
      <c r="R766" s="26">
        <v>0</v>
      </c>
      <c r="S766" s="26">
        <v>0</v>
      </c>
    </row>
    <row r="767" spans="2:19" ht="23.25" customHeight="1" x14ac:dyDescent="0.25">
      <c r="B767" s="1" t="s">
        <v>21</v>
      </c>
      <c r="C767" s="10" t="s">
        <v>1577</v>
      </c>
      <c r="D767" s="10" t="s">
        <v>1578</v>
      </c>
      <c r="E767" s="10" t="s">
        <v>1579</v>
      </c>
      <c r="F767" s="10" t="s">
        <v>315</v>
      </c>
      <c r="G767" s="10">
        <v>5</v>
      </c>
      <c r="H767" s="10">
        <v>4440</v>
      </c>
      <c r="I767" s="26">
        <f t="shared" si="39"/>
        <v>22.2</v>
      </c>
      <c r="J767" s="23" t="s">
        <v>49</v>
      </c>
      <c r="K767" s="23">
        <v>2</v>
      </c>
      <c r="L767" s="26">
        <v>0</v>
      </c>
      <c r="M767" s="26">
        <v>0</v>
      </c>
      <c r="N767" s="26">
        <v>5</v>
      </c>
      <c r="O767" s="26">
        <v>22.2</v>
      </c>
      <c r="P767" s="26">
        <v>0</v>
      </c>
      <c r="Q767" s="26">
        <v>0</v>
      </c>
      <c r="R767" s="26">
        <v>0</v>
      </c>
      <c r="S767" s="26">
        <v>0</v>
      </c>
    </row>
    <row r="768" spans="2:19" ht="23.25" customHeight="1" x14ac:dyDescent="0.25">
      <c r="B768" s="1" t="s">
        <v>21</v>
      </c>
      <c r="C768" s="10" t="s">
        <v>1580</v>
      </c>
      <c r="D768" s="10" t="s">
        <v>1581</v>
      </c>
      <c r="E768" s="10" t="s">
        <v>1582</v>
      </c>
      <c r="F768" s="10" t="s">
        <v>315</v>
      </c>
      <c r="G768" s="10">
        <v>5</v>
      </c>
      <c r="H768" s="10">
        <v>3672</v>
      </c>
      <c r="I768" s="26">
        <f t="shared" si="39"/>
        <v>18.36</v>
      </c>
      <c r="J768" s="23" t="s">
        <v>49</v>
      </c>
      <c r="K768" s="23">
        <v>2</v>
      </c>
      <c r="L768" s="26">
        <v>0</v>
      </c>
      <c r="M768" s="26">
        <v>0</v>
      </c>
      <c r="N768" s="26">
        <v>5</v>
      </c>
      <c r="O768" s="26">
        <v>18.36</v>
      </c>
      <c r="P768" s="26">
        <v>0</v>
      </c>
      <c r="Q768" s="26">
        <v>0</v>
      </c>
      <c r="R768" s="26">
        <v>0</v>
      </c>
      <c r="S768" s="26">
        <v>0</v>
      </c>
    </row>
    <row r="769" spans="2:19" ht="23.25" customHeight="1" x14ac:dyDescent="0.25">
      <c r="B769" s="1" t="s">
        <v>21</v>
      </c>
      <c r="C769" s="10" t="s">
        <v>1583</v>
      </c>
      <c r="D769" s="10" t="s">
        <v>1578</v>
      </c>
      <c r="E769" s="10" t="s">
        <v>1584</v>
      </c>
      <c r="F769" s="10" t="s">
        <v>315</v>
      </c>
      <c r="G769" s="10">
        <v>5</v>
      </c>
      <c r="H769" s="10">
        <v>5268</v>
      </c>
      <c r="I769" s="26">
        <f t="shared" si="39"/>
        <v>26.34</v>
      </c>
      <c r="J769" s="23" t="s">
        <v>49</v>
      </c>
      <c r="K769" s="23">
        <v>2</v>
      </c>
      <c r="L769" s="26">
        <v>0</v>
      </c>
      <c r="M769" s="26">
        <v>0</v>
      </c>
      <c r="N769" s="26">
        <v>5</v>
      </c>
      <c r="O769" s="26">
        <v>26.34</v>
      </c>
      <c r="P769" s="26">
        <v>0</v>
      </c>
      <c r="Q769" s="26">
        <v>0</v>
      </c>
      <c r="R769" s="26">
        <v>0</v>
      </c>
      <c r="S769" s="26">
        <v>0</v>
      </c>
    </row>
    <row r="770" spans="2:19" ht="36.75" customHeight="1" x14ac:dyDescent="0.25">
      <c r="B770" s="1" t="s">
        <v>21</v>
      </c>
      <c r="C770" s="10" t="s">
        <v>1585</v>
      </c>
      <c r="D770" s="10" t="s">
        <v>1586</v>
      </c>
      <c r="E770" s="10" t="s">
        <v>1586</v>
      </c>
      <c r="F770" s="10" t="s">
        <v>315</v>
      </c>
      <c r="G770" s="10">
        <v>8</v>
      </c>
      <c r="H770" s="10">
        <v>8400</v>
      </c>
      <c r="I770" s="26">
        <f t="shared" si="39"/>
        <v>67.2</v>
      </c>
      <c r="J770" s="23" t="s">
        <v>49</v>
      </c>
      <c r="K770" s="23">
        <v>2</v>
      </c>
      <c r="L770" s="26">
        <v>0</v>
      </c>
      <c r="M770" s="26">
        <v>0</v>
      </c>
      <c r="N770" s="26">
        <v>8</v>
      </c>
      <c r="O770" s="26">
        <v>67.2</v>
      </c>
      <c r="P770" s="26">
        <v>0</v>
      </c>
      <c r="Q770" s="26">
        <v>0</v>
      </c>
      <c r="R770" s="26">
        <v>0</v>
      </c>
      <c r="S770" s="26">
        <v>0</v>
      </c>
    </row>
    <row r="771" spans="2:19" ht="24.75" customHeight="1" x14ac:dyDescent="0.25">
      <c r="B771" s="1" t="s">
        <v>21</v>
      </c>
      <c r="C771" s="10" t="s">
        <v>1587</v>
      </c>
      <c r="D771" s="10" t="s">
        <v>1588</v>
      </c>
      <c r="E771" s="10" t="s">
        <v>1588</v>
      </c>
      <c r="F771" s="10" t="s">
        <v>53</v>
      </c>
      <c r="G771" s="10">
        <v>3</v>
      </c>
      <c r="H771" s="10">
        <v>40000</v>
      </c>
      <c r="I771" s="26">
        <f t="shared" si="39"/>
        <v>120</v>
      </c>
      <c r="J771" s="23" t="s">
        <v>49</v>
      </c>
      <c r="K771" s="23">
        <v>1</v>
      </c>
      <c r="L771" s="26">
        <v>0</v>
      </c>
      <c r="M771" s="26">
        <v>0</v>
      </c>
      <c r="N771" s="26">
        <v>3</v>
      </c>
      <c r="O771" s="26">
        <v>120</v>
      </c>
      <c r="P771" s="26">
        <v>0</v>
      </c>
      <c r="Q771" s="26">
        <v>0</v>
      </c>
      <c r="R771" s="26">
        <v>0</v>
      </c>
      <c r="S771" s="26">
        <v>0</v>
      </c>
    </row>
    <row r="772" spans="2:19" ht="24.75" customHeight="1" thickBot="1" x14ac:dyDescent="0.3">
      <c r="B772" s="1" t="s">
        <v>21</v>
      </c>
      <c r="C772" s="10" t="s">
        <v>1589</v>
      </c>
      <c r="D772" s="10" t="s">
        <v>1590</v>
      </c>
      <c r="E772" s="10" t="s">
        <v>1591</v>
      </c>
      <c r="F772" s="10" t="s">
        <v>53</v>
      </c>
      <c r="G772" s="10">
        <v>3</v>
      </c>
      <c r="H772" s="28">
        <v>1369000</v>
      </c>
      <c r="I772" s="26">
        <f t="shared" si="39"/>
        <v>4107</v>
      </c>
      <c r="J772" s="23" t="s">
        <v>49</v>
      </c>
      <c r="K772" s="23">
        <v>2</v>
      </c>
      <c r="L772" s="26">
        <v>0</v>
      </c>
      <c r="M772" s="26">
        <v>0</v>
      </c>
      <c r="N772" s="26">
        <v>3</v>
      </c>
      <c r="O772" s="26">
        <v>4107</v>
      </c>
      <c r="P772" s="26">
        <v>0</v>
      </c>
      <c r="Q772" s="26">
        <v>0</v>
      </c>
      <c r="R772" s="26">
        <v>0</v>
      </c>
      <c r="S772" s="26">
        <v>0</v>
      </c>
    </row>
    <row r="773" spans="2:19" ht="16.5" customHeight="1" thickTop="1" thickBot="1" x14ac:dyDescent="0.35">
      <c r="C773" s="103"/>
      <c r="D773" s="103"/>
      <c r="E773" s="15"/>
      <c r="F773" s="15"/>
      <c r="G773" s="15"/>
      <c r="H773" s="15"/>
      <c r="I773" s="53">
        <f>SUM(I763:I772)</f>
        <v>4484.6840000000002</v>
      </c>
      <c r="J773" s="65"/>
      <c r="K773" s="65"/>
      <c r="L773" s="55"/>
      <c r="M773" s="53">
        <v>0</v>
      </c>
      <c r="N773" s="55"/>
      <c r="O773" s="53">
        <f>SUM(O763:O772)</f>
        <v>4484.6840000000002</v>
      </c>
      <c r="P773" s="55"/>
      <c r="Q773" s="53">
        <v>0</v>
      </c>
      <c r="R773" s="55"/>
      <c r="S773" s="53">
        <v>0</v>
      </c>
    </row>
    <row r="774" spans="2:19" ht="15.75" customHeight="1" thickTop="1" x14ac:dyDescent="0.25">
      <c r="C774" s="19"/>
      <c r="D774" s="20" t="s">
        <v>1592</v>
      </c>
      <c r="E774" s="20"/>
      <c r="F774" s="20"/>
      <c r="G774" s="20"/>
      <c r="H774" s="20"/>
      <c r="I774" s="56"/>
      <c r="J774" s="68"/>
      <c r="K774" s="68"/>
      <c r="L774" s="56"/>
      <c r="M774" s="56"/>
      <c r="N774" s="56"/>
      <c r="O774" s="56"/>
      <c r="P774" s="56"/>
      <c r="Q774" s="56"/>
      <c r="R774" s="56"/>
      <c r="S774" s="56"/>
    </row>
    <row r="775" spans="2:19" ht="23.25" customHeight="1" x14ac:dyDescent="0.25">
      <c r="B775" s="1" t="s">
        <v>21</v>
      </c>
      <c r="C775" s="10" t="s">
        <v>1593</v>
      </c>
      <c r="D775" s="10" t="s">
        <v>710</v>
      </c>
      <c r="E775" s="10" t="s">
        <v>1594</v>
      </c>
      <c r="F775" s="10" t="s">
        <v>53</v>
      </c>
      <c r="G775" s="10">
        <v>4</v>
      </c>
      <c r="H775" s="10">
        <v>30450</v>
      </c>
      <c r="I775" s="26">
        <f t="shared" ref="I775:I792" si="40">G775*H775/1000</f>
        <v>121.8</v>
      </c>
      <c r="J775" s="23" t="s">
        <v>49</v>
      </c>
      <c r="K775" s="23">
        <v>1</v>
      </c>
      <c r="L775" s="26">
        <v>0</v>
      </c>
      <c r="M775" s="26">
        <v>0</v>
      </c>
      <c r="N775" s="26">
        <v>4</v>
      </c>
      <c r="O775" s="26">
        <v>121.8</v>
      </c>
      <c r="P775" s="26">
        <v>0</v>
      </c>
      <c r="Q775" s="26">
        <v>0</v>
      </c>
      <c r="R775" s="26">
        <v>0</v>
      </c>
      <c r="S775" s="26">
        <v>0</v>
      </c>
    </row>
    <row r="776" spans="2:19" ht="24.75" customHeight="1" x14ac:dyDescent="0.25">
      <c r="B776" s="1" t="s">
        <v>21</v>
      </c>
      <c r="C776" s="10" t="s">
        <v>1595</v>
      </c>
      <c r="D776" s="10" t="s">
        <v>1596</v>
      </c>
      <c r="E776" s="10" t="s">
        <v>1597</v>
      </c>
      <c r="F776" s="10" t="s">
        <v>53</v>
      </c>
      <c r="G776" s="10">
        <v>5</v>
      </c>
      <c r="H776" s="10">
        <v>181250</v>
      </c>
      <c r="I776" s="26">
        <f t="shared" si="40"/>
        <v>906.25</v>
      </c>
      <c r="J776" s="23" t="s">
        <v>49</v>
      </c>
      <c r="K776" s="23">
        <v>1</v>
      </c>
      <c r="L776" s="26">
        <v>0</v>
      </c>
      <c r="M776" s="26">
        <v>0</v>
      </c>
      <c r="N776" s="26">
        <v>5</v>
      </c>
      <c r="O776" s="26">
        <v>906.25</v>
      </c>
      <c r="P776" s="26">
        <v>0</v>
      </c>
      <c r="Q776" s="26">
        <v>0</v>
      </c>
      <c r="R776" s="26">
        <v>0</v>
      </c>
      <c r="S776" s="26">
        <v>0</v>
      </c>
    </row>
    <row r="777" spans="2:19" ht="23.25" customHeight="1" x14ac:dyDescent="0.25">
      <c r="B777" s="1" t="s">
        <v>21</v>
      </c>
      <c r="C777" s="10" t="s">
        <v>1598</v>
      </c>
      <c r="D777" s="10" t="s">
        <v>1599</v>
      </c>
      <c r="E777" s="10" t="s">
        <v>1600</v>
      </c>
      <c r="F777" s="10" t="s">
        <v>53</v>
      </c>
      <c r="G777" s="10">
        <v>12</v>
      </c>
      <c r="H777" s="10">
        <v>135000</v>
      </c>
      <c r="I777" s="26">
        <f t="shared" si="40"/>
        <v>1620</v>
      </c>
      <c r="J777" s="23" t="s">
        <v>49</v>
      </c>
      <c r="K777" s="23">
        <v>1</v>
      </c>
      <c r="L777" s="26">
        <v>0</v>
      </c>
      <c r="M777" s="26">
        <v>0</v>
      </c>
      <c r="N777" s="26">
        <v>12</v>
      </c>
      <c r="O777" s="26">
        <v>1620</v>
      </c>
      <c r="P777" s="26">
        <v>0</v>
      </c>
      <c r="Q777" s="26">
        <v>0</v>
      </c>
      <c r="R777" s="26">
        <v>0</v>
      </c>
      <c r="S777" s="26">
        <v>0</v>
      </c>
    </row>
    <row r="778" spans="2:19" ht="23.25" customHeight="1" x14ac:dyDescent="0.25">
      <c r="B778" s="1" t="s">
        <v>21</v>
      </c>
      <c r="C778" s="10" t="s">
        <v>1601</v>
      </c>
      <c r="D778" s="10" t="s">
        <v>1602</v>
      </c>
      <c r="E778" s="10" t="s">
        <v>1603</v>
      </c>
      <c r="F778" s="10" t="s">
        <v>53</v>
      </c>
      <c r="G778" s="10">
        <v>2</v>
      </c>
      <c r="H778" s="10">
        <v>49000</v>
      </c>
      <c r="I778" s="26">
        <f t="shared" si="40"/>
        <v>98</v>
      </c>
      <c r="J778" s="23" t="s">
        <v>49</v>
      </c>
      <c r="K778" s="23">
        <v>1</v>
      </c>
      <c r="L778" s="26">
        <v>0</v>
      </c>
      <c r="M778" s="26">
        <v>0</v>
      </c>
      <c r="N778" s="26">
        <v>2</v>
      </c>
      <c r="O778" s="26">
        <v>98</v>
      </c>
      <c r="P778" s="26">
        <v>0</v>
      </c>
      <c r="Q778" s="26">
        <v>0</v>
      </c>
      <c r="R778" s="26">
        <v>0</v>
      </c>
      <c r="S778" s="26">
        <v>0</v>
      </c>
    </row>
    <row r="779" spans="2:19" ht="24.75" customHeight="1" x14ac:dyDescent="0.25">
      <c r="B779" s="1" t="s">
        <v>21</v>
      </c>
      <c r="C779" s="10" t="s">
        <v>1604</v>
      </c>
      <c r="D779" s="10" t="s">
        <v>1605</v>
      </c>
      <c r="E779" s="10" t="s">
        <v>1606</v>
      </c>
      <c r="F779" s="10" t="s">
        <v>53</v>
      </c>
      <c r="G779" s="10">
        <v>2</v>
      </c>
      <c r="H779" s="10">
        <v>27000</v>
      </c>
      <c r="I779" s="26">
        <f t="shared" si="40"/>
        <v>54</v>
      </c>
      <c r="J779" s="23" t="s">
        <v>49</v>
      </c>
      <c r="K779" s="23">
        <v>1</v>
      </c>
      <c r="L779" s="26">
        <v>0</v>
      </c>
      <c r="M779" s="26">
        <v>0</v>
      </c>
      <c r="N779" s="26">
        <v>2</v>
      </c>
      <c r="O779" s="26">
        <v>54</v>
      </c>
      <c r="P779" s="26">
        <v>0</v>
      </c>
      <c r="Q779" s="26">
        <v>0</v>
      </c>
      <c r="R779" s="26">
        <v>0</v>
      </c>
      <c r="S779" s="26">
        <v>0</v>
      </c>
    </row>
    <row r="780" spans="2:19" ht="36.75" customHeight="1" x14ac:dyDescent="0.25">
      <c r="B780" s="1" t="s">
        <v>21</v>
      </c>
      <c r="C780" s="10" t="s">
        <v>1607</v>
      </c>
      <c r="D780" s="10" t="s">
        <v>1608</v>
      </c>
      <c r="E780" s="10" t="s">
        <v>1609</v>
      </c>
      <c r="F780" s="10" t="s">
        <v>53</v>
      </c>
      <c r="G780" s="10">
        <v>6</v>
      </c>
      <c r="H780" s="10">
        <v>57000</v>
      </c>
      <c r="I780" s="26">
        <f t="shared" si="40"/>
        <v>342</v>
      </c>
      <c r="J780" s="23" t="s">
        <v>49</v>
      </c>
      <c r="K780" s="23">
        <v>1</v>
      </c>
      <c r="L780" s="26">
        <v>0</v>
      </c>
      <c r="M780" s="26">
        <v>0</v>
      </c>
      <c r="N780" s="26">
        <v>6</v>
      </c>
      <c r="O780" s="26">
        <v>342</v>
      </c>
      <c r="P780" s="26">
        <v>0</v>
      </c>
      <c r="Q780" s="26">
        <v>0</v>
      </c>
      <c r="R780" s="26">
        <v>0</v>
      </c>
      <c r="S780" s="26">
        <v>0</v>
      </c>
    </row>
    <row r="781" spans="2:19" ht="24.75" customHeight="1" x14ac:dyDescent="0.25">
      <c r="B781" s="1" t="s">
        <v>21</v>
      </c>
      <c r="C781" s="10" t="s">
        <v>1610</v>
      </c>
      <c r="D781" s="10" t="s">
        <v>1605</v>
      </c>
      <c r="E781" s="10" t="s">
        <v>1611</v>
      </c>
      <c r="F781" s="10" t="s">
        <v>53</v>
      </c>
      <c r="G781" s="10">
        <v>2</v>
      </c>
      <c r="H781" s="10">
        <v>40000</v>
      </c>
      <c r="I781" s="26">
        <f t="shared" si="40"/>
        <v>80</v>
      </c>
      <c r="J781" s="23" t="s">
        <v>49</v>
      </c>
      <c r="K781" s="23">
        <v>1</v>
      </c>
      <c r="L781" s="26">
        <v>0</v>
      </c>
      <c r="M781" s="26">
        <v>0</v>
      </c>
      <c r="N781" s="26">
        <v>2</v>
      </c>
      <c r="O781" s="26">
        <v>80</v>
      </c>
      <c r="P781" s="26">
        <v>0</v>
      </c>
      <c r="Q781" s="26">
        <v>0</v>
      </c>
      <c r="R781" s="26">
        <v>0</v>
      </c>
      <c r="S781" s="26">
        <v>0</v>
      </c>
    </row>
    <row r="782" spans="2:19" ht="24.75" customHeight="1" x14ac:dyDescent="0.25">
      <c r="B782" s="1" t="s">
        <v>21</v>
      </c>
      <c r="C782" s="10" t="s">
        <v>1612</v>
      </c>
      <c r="D782" s="10" t="s">
        <v>1613</v>
      </c>
      <c r="E782" s="10" t="s">
        <v>1614</v>
      </c>
      <c r="F782" s="10" t="s">
        <v>53</v>
      </c>
      <c r="G782" s="10">
        <v>4</v>
      </c>
      <c r="H782" s="10">
        <v>72500</v>
      </c>
      <c r="I782" s="26">
        <f t="shared" si="40"/>
        <v>290</v>
      </c>
      <c r="J782" s="23" t="s">
        <v>49</v>
      </c>
      <c r="K782" s="23">
        <v>1</v>
      </c>
      <c r="L782" s="26">
        <v>0</v>
      </c>
      <c r="M782" s="26">
        <v>0</v>
      </c>
      <c r="N782" s="26">
        <v>4</v>
      </c>
      <c r="O782" s="26">
        <v>290</v>
      </c>
      <c r="P782" s="26">
        <v>0</v>
      </c>
      <c r="Q782" s="26">
        <v>0</v>
      </c>
      <c r="R782" s="26">
        <v>0</v>
      </c>
      <c r="S782" s="26">
        <v>0</v>
      </c>
    </row>
    <row r="783" spans="2:19" ht="23.25" customHeight="1" x14ac:dyDescent="0.25">
      <c r="B783" s="1" t="s">
        <v>21</v>
      </c>
      <c r="C783" s="10" t="s">
        <v>1615</v>
      </c>
      <c r="D783" s="10" t="s">
        <v>1616</v>
      </c>
      <c r="E783" s="10" t="s">
        <v>1617</v>
      </c>
      <c r="F783" s="10" t="s">
        <v>53</v>
      </c>
      <c r="G783" s="10">
        <v>1</v>
      </c>
      <c r="H783" s="10">
        <v>250000</v>
      </c>
      <c r="I783" s="26">
        <f t="shared" si="40"/>
        <v>250</v>
      </c>
      <c r="J783" s="23" t="s">
        <v>49</v>
      </c>
      <c r="K783" s="23">
        <v>1</v>
      </c>
      <c r="L783" s="26">
        <v>0</v>
      </c>
      <c r="M783" s="26">
        <v>0</v>
      </c>
      <c r="N783" s="26">
        <v>1</v>
      </c>
      <c r="O783" s="26">
        <v>250</v>
      </c>
      <c r="P783" s="26">
        <v>0</v>
      </c>
      <c r="Q783" s="26">
        <v>0</v>
      </c>
      <c r="R783" s="26">
        <v>0</v>
      </c>
      <c r="S783" s="26">
        <v>0</v>
      </c>
    </row>
    <row r="784" spans="2:19" ht="23.25" customHeight="1" x14ac:dyDescent="0.25">
      <c r="B784" s="1" t="s">
        <v>21</v>
      </c>
      <c r="C784" s="10" t="s">
        <v>1618</v>
      </c>
      <c r="D784" s="10" t="s">
        <v>1616</v>
      </c>
      <c r="E784" s="10" t="s">
        <v>1619</v>
      </c>
      <c r="F784" s="10" t="s">
        <v>53</v>
      </c>
      <c r="G784" s="10">
        <v>7</v>
      </c>
      <c r="H784" s="10">
        <v>93000</v>
      </c>
      <c r="I784" s="26">
        <f t="shared" si="40"/>
        <v>651</v>
      </c>
      <c r="J784" s="23" t="s">
        <v>49</v>
      </c>
      <c r="K784" s="23">
        <v>1</v>
      </c>
      <c r="L784" s="26">
        <v>0</v>
      </c>
      <c r="M784" s="26">
        <v>0</v>
      </c>
      <c r="N784" s="26">
        <v>7</v>
      </c>
      <c r="O784" s="26">
        <v>651</v>
      </c>
      <c r="P784" s="26">
        <v>0</v>
      </c>
      <c r="Q784" s="26">
        <v>0</v>
      </c>
      <c r="R784" s="26">
        <v>0</v>
      </c>
      <c r="S784" s="26">
        <v>0</v>
      </c>
    </row>
    <row r="785" spans="2:19" ht="23.25" customHeight="1" x14ac:dyDescent="0.25">
      <c r="B785" s="1" t="s">
        <v>21</v>
      </c>
      <c r="C785" s="10" t="s">
        <v>1620</v>
      </c>
      <c r="D785" s="10" t="s">
        <v>1602</v>
      </c>
      <c r="E785" s="10" t="s">
        <v>1621</v>
      </c>
      <c r="F785" s="10" t="s">
        <v>53</v>
      </c>
      <c r="G785" s="10">
        <v>19</v>
      </c>
      <c r="H785" s="10">
        <v>33375</v>
      </c>
      <c r="I785" s="67">
        <f t="shared" si="40"/>
        <v>634.125</v>
      </c>
      <c r="J785" s="23" t="s">
        <v>49</v>
      </c>
      <c r="K785" s="23">
        <v>1</v>
      </c>
      <c r="L785" s="26">
        <v>0</v>
      </c>
      <c r="M785" s="26">
        <v>0</v>
      </c>
      <c r="N785" s="26">
        <v>19</v>
      </c>
      <c r="O785" s="26">
        <v>634.125</v>
      </c>
      <c r="P785" s="26">
        <v>0</v>
      </c>
      <c r="Q785" s="26">
        <v>0</v>
      </c>
      <c r="R785" s="26">
        <v>0</v>
      </c>
      <c r="S785" s="26">
        <v>0</v>
      </c>
    </row>
    <row r="786" spans="2:19" ht="23.25" customHeight="1" x14ac:dyDescent="0.25">
      <c r="B786" s="1" t="s">
        <v>21</v>
      </c>
      <c r="C786" s="10" t="s">
        <v>1622</v>
      </c>
      <c r="D786" s="10" t="s">
        <v>1623</v>
      </c>
      <c r="E786" s="10" t="s">
        <v>1624</v>
      </c>
      <c r="F786" s="10" t="s">
        <v>53</v>
      </c>
      <c r="G786" s="10">
        <v>14</v>
      </c>
      <c r="H786" s="10">
        <v>30000</v>
      </c>
      <c r="I786" s="26">
        <f t="shared" si="40"/>
        <v>420</v>
      </c>
      <c r="J786" s="23" t="s">
        <v>49</v>
      </c>
      <c r="K786" s="23">
        <v>1</v>
      </c>
      <c r="L786" s="26">
        <v>0</v>
      </c>
      <c r="M786" s="26">
        <v>0</v>
      </c>
      <c r="N786" s="26">
        <v>14</v>
      </c>
      <c r="O786" s="26">
        <v>420</v>
      </c>
      <c r="P786" s="26">
        <v>0</v>
      </c>
      <c r="Q786" s="26">
        <v>0</v>
      </c>
      <c r="R786" s="26">
        <v>0</v>
      </c>
      <c r="S786" s="26">
        <v>0</v>
      </c>
    </row>
    <row r="787" spans="2:19" ht="24.75" customHeight="1" x14ac:dyDescent="0.25">
      <c r="B787" s="1" t="s">
        <v>21</v>
      </c>
      <c r="C787" s="10" t="s">
        <v>1625</v>
      </c>
      <c r="D787" s="10" t="s">
        <v>1626</v>
      </c>
      <c r="E787" s="10" t="s">
        <v>1627</v>
      </c>
      <c r="F787" s="10" t="s">
        <v>53</v>
      </c>
      <c r="G787" s="10">
        <v>1</v>
      </c>
      <c r="H787" s="10">
        <v>576406.25</v>
      </c>
      <c r="I787" s="67">
        <f t="shared" si="40"/>
        <v>576.40625</v>
      </c>
      <c r="J787" s="23" t="s">
        <v>49</v>
      </c>
      <c r="K787" s="23">
        <v>1</v>
      </c>
      <c r="L787" s="26">
        <v>0</v>
      </c>
      <c r="M787" s="26">
        <v>0</v>
      </c>
      <c r="N787" s="26">
        <v>1</v>
      </c>
      <c r="O787" s="26">
        <v>576.40625</v>
      </c>
      <c r="P787" s="26">
        <v>0</v>
      </c>
      <c r="Q787" s="26">
        <v>0</v>
      </c>
      <c r="R787" s="26">
        <v>0</v>
      </c>
      <c r="S787" s="26">
        <v>0</v>
      </c>
    </row>
    <row r="788" spans="2:19" ht="24.75" customHeight="1" x14ac:dyDescent="0.25">
      <c r="B788" s="1" t="s">
        <v>21</v>
      </c>
      <c r="C788" s="10" t="s">
        <v>1628</v>
      </c>
      <c r="D788" s="10" t="s">
        <v>1629</v>
      </c>
      <c r="E788" s="10" t="s">
        <v>1630</v>
      </c>
      <c r="F788" s="10" t="s">
        <v>53</v>
      </c>
      <c r="G788" s="10">
        <v>4</v>
      </c>
      <c r="H788" s="10">
        <v>19800</v>
      </c>
      <c r="I788" s="26">
        <f t="shared" si="40"/>
        <v>79.2</v>
      </c>
      <c r="J788" s="23" t="s">
        <v>49</v>
      </c>
      <c r="K788" s="23">
        <v>1</v>
      </c>
      <c r="L788" s="26">
        <v>0</v>
      </c>
      <c r="M788" s="26">
        <v>0</v>
      </c>
      <c r="N788" s="26">
        <v>4</v>
      </c>
      <c r="O788" s="26">
        <v>79.2</v>
      </c>
      <c r="P788" s="26">
        <v>0</v>
      </c>
      <c r="Q788" s="26">
        <v>0</v>
      </c>
      <c r="R788" s="26">
        <v>0</v>
      </c>
      <c r="S788" s="26">
        <v>0</v>
      </c>
    </row>
    <row r="789" spans="2:19" ht="23.25" customHeight="1" x14ac:dyDescent="0.25">
      <c r="B789" s="1" t="s">
        <v>21</v>
      </c>
      <c r="C789" s="10" t="s">
        <v>1631</v>
      </c>
      <c r="D789" s="10" t="s">
        <v>1632</v>
      </c>
      <c r="E789" s="10" t="s">
        <v>1633</v>
      </c>
      <c r="F789" s="10" t="s">
        <v>53</v>
      </c>
      <c r="G789" s="10">
        <v>5</v>
      </c>
      <c r="H789" s="10">
        <v>49000</v>
      </c>
      <c r="I789" s="26">
        <f t="shared" si="40"/>
        <v>245</v>
      </c>
      <c r="J789" s="23" t="s">
        <v>49</v>
      </c>
      <c r="K789" s="23">
        <v>1</v>
      </c>
      <c r="L789" s="26">
        <v>0</v>
      </c>
      <c r="M789" s="26">
        <v>0</v>
      </c>
      <c r="N789" s="26">
        <v>5</v>
      </c>
      <c r="O789" s="26">
        <v>245</v>
      </c>
      <c r="P789" s="26">
        <v>0</v>
      </c>
      <c r="Q789" s="26">
        <v>0</v>
      </c>
      <c r="R789" s="26">
        <v>0</v>
      </c>
      <c r="S789" s="26">
        <v>0</v>
      </c>
    </row>
    <row r="790" spans="2:19" ht="23.25" customHeight="1" x14ac:dyDescent="0.25">
      <c r="B790" s="1" t="s">
        <v>21</v>
      </c>
      <c r="C790" s="10" t="s">
        <v>1634</v>
      </c>
      <c r="D790" s="10" t="s">
        <v>710</v>
      </c>
      <c r="E790" s="10" t="s">
        <v>1635</v>
      </c>
      <c r="F790" s="10" t="s">
        <v>53</v>
      </c>
      <c r="G790" s="10">
        <v>3</v>
      </c>
      <c r="H790" s="10">
        <v>55000</v>
      </c>
      <c r="I790" s="26">
        <f t="shared" si="40"/>
        <v>165</v>
      </c>
      <c r="J790" s="23" t="s">
        <v>49</v>
      </c>
      <c r="K790" s="23">
        <v>1</v>
      </c>
      <c r="L790" s="26">
        <v>0</v>
      </c>
      <c r="M790" s="26">
        <v>0</v>
      </c>
      <c r="N790" s="26">
        <v>3</v>
      </c>
      <c r="O790" s="26">
        <v>165</v>
      </c>
      <c r="P790" s="26">
        <v>0</v>
      </c>
      <c r="Q790" s="26">
        <v>0</v>
      </c>
      <c r="R790" s="26">
        <v>0</v>
      </c>
      <c r="S790" s="26">
        <v>0</v>
      </c>
    </row>
    <row r="791" spans="2:19" ht="23.25" customHeight="1" x14ac:dyDescent="0.25">
      <c r="B791" s="1" t="s">
        <v>21</v>
      </c>
      <c r="C791" s="10" t="s">
        <v>1636</v>
      </c>
      <c r="D791" s="10" t="s">
        <v>1637</v>
      </c>
      <c r="E791" s="10" t="s">
        <v>1638</v>
      </c>
      <c r="F791" s="10" t="s">
        <v>53</v>
      </c>
      <c r="G791" s="10">
        <v>14</v>
      </c>
      <c r="H791" s="10">
        <v>52500</v>
      </c>
      <c r="I791" s="26">
        <f t="shared" si="40"/>
        <v>735</v>
      </c>
      <c r="J791" s="23" t="s">
        <v>49</v>
      </c>
      <c r="K791" s="23">
        <v>1</v>
      </c>
      <c r="L791" s="26">
        <v>0</v>
      </c>
      <c r="M791" s="26">
        <v>0</v>
      </c>
      <c r="N791" s="26">
        <v>14</v>
      </c>
      <c r="O791" s="26">
        <v>735</v>
      </c>
      <c r="P791" s="26">
        <v>0</v>
      </c>
      <c r="Q791" s="26">
        <v>0</v>
      </c>
      <c r="R791" s="26">
        <v>0</v>
      </c>
      <c r="S791" s="26">
        <v>0</v>
      </c>
    </row>
    <row r="792" spans="2:19" ht="24.75" customHeight="1" thickBot="1" x14ac:dyDescent="0.3">
      <c r="B792" s="1" t="s">
        <v>21</v>
      </c>
      <c r="C792" s="10" t="s">
        <v>1639</v>
      </c>
      <c r="D792" s="10" t="s">
        <v>1640</v>
      </c>
      <c r="E792" s="10" t="s">
        <v>1640</v>
      </c>
      <c r="F792" s="10" t="s">
        <v>53</v>
      </c>
      <c r="G792" s="10">
        <v>7</v>
      </c>
      <c r="H792" s="10">
        <v>7500</v>
      </c>
      <c r="I792" s="26">
        <f t="shared" si="40"/>
        <v>52.5</v>
      </c>
      <c r="J792" s="23" t="s">
        <v>49</v>
      </c>
      <c r="K792" s="23">
        <v>1</v>
      </c>
      <c r="L792" s="26">
        <v>0</v>
      </c>
      <c r="M792" s="26">
        <v>0</v>
      </c>
      <c r="N792" s="26">
        <v>7</v>
      </c>
      <c r="O792" s="26">
        <v>52.5</v>
      </c>
      <c r="P792" s="26">
        <v>0</v>
      </c>
      <c r="Q792" s="26">
        <v>0</v>
      </c>
      <c r="R792" s="26">
        <v>0</v>
      </c>
      <c r="S792" s="26">
        <v>0</v>
      </c>
    </row>
    <row r="793" spans="2:19" ht="16.5" customHeight="1" thickTop="1" thickBot="1" x14ac:dyDescent="0.35">
      <c r="C793" s="103"/>
      <c r="D793" s="103"/>
      <c r="E793" s="15"/>
      <c r="F793" s="15"/>
      <c r="G793" s="15"/>
      <c r="H793" s="15"/>
      <c r="I793" s="53">
        <f>SUM(I775:I792)</f>
        <v>7320.28125</v>
      </c>
      <c r="J793" s="65"/>
      <c r="K793" s="65"/>
      <c r="L793" s="55"/>
      <c r="M793" s="53">
        <v>0</v>
      </c>
      <c r="N793" s="55"/>
      <c r="O793" s="53">
        <f>SUM(O775:O792)</f>
        <v>7320.28125</v>
      </c>
      <c r="P793" s="55"/>
      <c r="Q793" s="53">
        <v>0</v>
      </c>
      <c r="R793" s="55"/>
      <c r="S793" s="53">
        <v>0</v>
      </c>
    </row>
    <row r="794" spans="2:19" ht="37.5" customHeight="1" thickTop="1" thickBot="1" x14ac:dyDescent="0.3">
      <c r="C794" s="22"/>
      <c r="D794" s="15" t="s">
        <v>1641</v>
      </c>
      <c r="E794" s="15"/>
      <c r="F794" s="15"/>
      <c r="G794" s="15"/>
      <c r="H794" s="15"/>
      <c r="I794" s="55"/>
      <c r="J794" s="68"/>
      <c r="K794" s="68"/>
      <c r="L794" s="55"/>
      <c r="M794" s="55"/>
      <c r="N794" s="55"/>
      <c r="O794" s="55"/>
      <c r="P794" s="55"/>
      <c r="Q794" s="55"/>
      <c r="R794" s="55"/>
      <c r="S794" s="55"/>
    </row>
    <row r="795" spans="2:19" ht="15.75" customHeight="1" thickTop="1" x14ac:dyDescent="0.25">
      <c r="C795" s="19"/>
      <c r="D795" s="30" t="s">
        <v>1642</v>
      </c>
      <c r="E795" s="20"/>
      <c r="F795" s="20"/>
      <c r="G795" s="20"/>
      <c r="H795" s="20"/>
      <c r="I795" s="56"/>
      <c r="J795" s="68"/>
      <c r="K795" s="68"/>
      <c r="L795" s="56"/>
      <c r="M795" s="56"/>
      <c r="N795" s="56"/>
      <c r="O795" s="56"/>
      <c r="P795" s="56"/>
      <c r="Q795" s="56"/>
      <c r="R795" s="56"/>
      <c r="S795" s="56"/>
    </row>
    <row r="796" spans="2:19" ht="24.75" customHeight="1" x14ac:dyDescent="0.25">
      <c r="B796" s="1" t="s">
        <v>21</v>
      </c>
      <c r="C796" s="10" t="s">
        <v>1643</v>
      </c>
      <c r="D796" s="10" t="s">
        <v>1642</v>
      </c>
      <c r="E796" s="10" t="s">
        <v>1644</v>
      </c>
      <c r="F796" s="10" t="s">
        <v>53</v>
      </c>
      <c r="G796" s="10">
        <v>12</v>
      </c>
      <c r="H796" s="10">
        <v>13200</v>
      </c>
      <c r="I796" s="67">
        <f t="shared" ref="I796:I826" si="41">G796*H796/1000</f>
        <v>158.4</v>
      </c>
      <c r="J796" s="23" t="s">
        <v>26</v>
      </c>
      <c r="K796" s="23">
        <v>1</v>
      </c>
      <c r="L796" s="26">
        <v>0</v>
      </c>
      <c r="M796" s="26">
        <v>0</v>
      </c>
      <c r="N796" s="26">
        <v>0</v>
      </c>
      <c r="O796" s="26">
        <v>0</v>
      </c>
      <c r="P796" s="26">
        <v>12</v>
      </c>
      <c r="Q796" s="26">
        <f>H796*P796/1000</f>
        <v>158.4</v>
      </c>
      <c r="R796" s="26">
        <v>0</v>
      </c>
      <c r="S796" s="26">
        <v>0</v>
      </c>
    </row>
    <row r="797" spans="2:19" ht="15" customHeight="1" x14ac:dyDescent="0.25">
      <c r="B797" s="1" t="s">
        <v>21</v>
      </c>
      <c r="C797" s="10" t="s">
        <v>1645</v>
      </c>
      <c r="D797" s="10" t="s">
        <v>1642</v>
      </c>
      <c r="E797" s="10" t="s">
        <v>1646</v>
      </c>
      <c r="F797" s="10" t="s">
        <v>53</v>
      </c>
      <c r="G797" s="10">
        <v>36</v>
      </c>
      <c r="H797" s="10">
        <v>123600</v>
      </c>
      <c r="I797" s="67">
        <f t="shared" si="41"/>
        <v>4449.6000000000004</v>
      </c>
      <c r="J797" s="23" t="s">
        <v>26</v>
      </c>
      <c r="K797" s="23">
        <v>2</v>
      </c>
      <c r="L797" s="26">
        <v>0</v>
      </c>
      <c r="M797" s="26">
        <v>0</v>
      </c>
      <c r="N797" s="26">
        <v>36</v>
      </c>
      <c r="O797" s="26">
        <v>4449.6000000000004</v>
      </c>
      <c r="P797" s="26">
        <v>0</v>
      </c>
      <c r="Q797" s="26">
        <v>0</v>
      </c>
      <c r="R797" s="26">
        <v>0</v>
      </c>
      <c r="S797" s="26">
        <v>0</v>
      </c>
    </row>
    <row r="798" spans="2:19" ht="15" customHeight="1" x14ac:dyDescent="0.25">
      <c r="B798" s="1" t="s">
        <v>21</v>
      </c>
      <c r="C798" s="10" t="s">
        <v>1647</v>
      </c>
      <c r="D798" s="10" t="s">
        <v>1642</v>
      </c>
      <c r="E798" s="10" t="s">
        <v>1648</v>
      </c>
      <c r="F798" s="10" t="s">
        <v>53</v>
      </c>
      <c r="G798" s="10">
        <v>66</v>
      </c>
      <c r="H798" s="10">
        <v>78045</v>
      </c>
      <c r="I798" s="67">
        <f t="shared" si="41"/>
        <v>5150.97</v>
      </c>
      <c r="J798" s="23" t="s">
        <v>26</v>
      </c>
      <c r="K798" s="23">
        <v>1</v>
      </c>
      <c r="L798" s="26">
        <v>0</v>
      </c>
      <c r="M798" s="26">
        <v>0</v>
      </c>
      <c r="N798" s="26">
        <v>66</v>
      </c>
      <c r="O798" s="26">
        <v>5150.97</v>
      </c>
      <c r="P798" s="26">
        <v>0</v>
      </c>
      <c r="Q798" s="26">
        <v>0</v>
      </c>
      <c r="R798" s="26">
        <v>0</v>
      </c>
      <c r="S798" s="26">
        <v>0</v>
      </c>
    </row>
    <row r="799" spans="2:19" ht="15" customHeight="1" x14ac:dyDescent="0.25">
      <c r="B799" s="1" t="s">
        <v>21</v>
      </c>
      <c r="C799" s="10" t="s">
        <v>1649</v>
      </c>
      <c r="D799" s="10" t="s">
        <v>1642</v>
      </c>
      <c r="E799" s="10" t="s">
        <v>1650</v>
      </c>
      <c r="F799" s="10" t="s">
        <v>53</v>
      </c>
      <c r="G799" s="10">
        <v>4</v>
      </c>
      <c r="H799" s="10">
        <v>58410</v>
      </c>
      <c r="I799" s="67">
        <f t="shared" si="41"/>
        <v>233.64</v>
      </c>
      <c r="J799" s="23" t="s">
        <v>26</v>
      </c>
      <c r="K799" s="23">
        <v>1</v>
      </c>
      <c r="L799" s="26">
        <v>0</v>
      </c>
      <c r="M799" s="26">
        <v>0</v>
      </c>
      <c r="N799" s="26">
        <v>4</v>
      </c>
      <c r="O799" s="26">
        <v>233.64</v>
      </c>
      <c r="P799" s="26">
        <v>0</v>
      </c>
      <c r="Q799" s="26">
        <v>0</v>
      </c>
      <c r="R799" s="26">
        <v>0</v>
      </c>
      <c r="S799" s="26">
        <v>0</v>
      </c>
    </row>
    <row r="800" spans="2:19" ht="15" customHeight="1" x14ac:dyDescent="0.25">
      <c r="B800" s="1" t="s">
        <v>21</v>
      </c>
      <c r="C800" s="10" t="s">
        <v>1651</v>
      </c>
      <c r="D800" s="10" t="s">
        <v>1642</v>
      </c>
      <c r="E800" s="10" t="s">
        <v>1652</v>
      </c>
      <c r="F800" s="10" t="s">
        <v>53</v>
      </c>
      <c r="G800" s="10">
        <v>4</v>
      </c>
      <c r="H800" s="10">
        <v>17459</v>
      </c>
      <c r="I800" s="67">
        <f t="shared" si="41"/>
        <v>69.835999999999999</v>
      </c>
      <c r="J800" s="23" t="s">
        <v>26</v>
      </c>
      <c r="K800" s="23">
        <v>1</v>
      </c>
      <c r="L800" s="26">
        <v>0</v>
      </c>
      <c r="M800" s="26">
        <v>0</v>
      </c>
      <c r="N800" s="26">
        <v>4</v>
      </c>
      <c r="O800" s="26">
        <f>H800*N800/1000</f>
        <v>69.835999999999999</v>
      </c>
      <c r="P800" s="26">
        <v>0</v>
      </c>
      <c r="Q800" s="26">
        <v>0</v>
      </c>
      <c r="R800" s="26">
        <v>0</v>
      </c>
      <c r="S800" s="26">
        <v>0</v>
      </c>
    </row>
    <row r="801" spans="2:19" ht="15" customHeight="1" x14ac:dyDescent="0.25">
      <c r="B801" s="1" t="s">
        <v>21</v>
      </c>
      <c r="C801" s="10" t="s">
        <v>1653</v>
      </c>
      <c r="D801" s="10" t="s">
        <v>1642</v>
      </c>
      <c r="E801" s="10" t="s">
        <v>1654</v>
      </c>
      <c r="F801" s="10" t="s">
        <v>53</v>
      </c>
      <c r="G801" s="10">
        <v>4</v>
      </c>
      <c r="H801" s="10">
        <v>18600</v>
      </c>
      <c r="I801" s="67">
        <f t="shared" si="41"/>
        <v>74.400000000000006</v>
      </c>
      <c r="J801" s="23" t="s">
        <v>26</v>
      </c>
      <c r="K801" s="23">
        <v>1</v>
      </c>
      <c r="L801" s="26">
        <v>0</v>
      </c>
      <c r="M801" s="26">
        <v>0</v>
      </c>
      <c r="N801" s="26">
        <v>0</v>
      </c>
      <c r="O801" s="26">
        <v>0</v>
      </c>
      <c r="P801" s="26">
        <v>4</v>
      </c>
      <c r="Q801" s="26">
        <f>H801*P801/1000</f>
        <v>74.400000000000006</v>
      </c>
      <c r="R801" s="26">
        <v>0</v>
      </c>
      <c r="S801" s="26">
        <v>0</v>
      </c>
    </row>
    <row r="802" spans="2:19" ht="15" customHeight="1" x14ac:dyDescent="0.25">
      <c r="B802" s="1" t="s">
        <v>21</v>
      </c>
      <c r="C802" s="10" t="s">
        <v>1655</v>
      </c>
      <c r="D802" s="10" t="s">
        <v>1642</v>
      </c>
      <c r="E802" s="10" t="s">
        <v>1656</v>
      </c>
      <c r="F802" s="10" t="s">
        <v>53</v>
      </c>
      <c r="G802" s="10">
        <v>4</v>
      </c>
      <c r="H802" s="10">
        <v>60610</v>
      </c>
      <c r="I802" s="67">
        <f t="shared" si="41"/>
        <v>242.44</v>
      </c>
      <c r="J802" s="23" t="s">
        <v>26</v>
      </c>
      <c r="K802" s="23">
        <v>1</v>
      </c>
      <c r="L802" s="26">
        <v>0</v>
      </c>
      <c r="M802" s="26">
        <v>0</v>
      </c>
      <c r="N802" s="26">
        <v>4</v>
      </c>
      <c r="O802" s="26">
        <v>242.44</v>
      </c>
      <c r="P802" s="26">
        <v>0</v>
      </c>
      <c r="Q802" s="26">
        <v>0</v>
      </c>
      <c r="R802" s="26">
        <v>0</v>
      </c>
      <c r="S802" s="26">
        <v>0</v>
      </c>
    </row>
    <row r="803" spans="2:19" ht="15" customHeight="1" x14ac:dyDescent="0.25">
      <c r="B803" s="1" t="s">
        <v>21</v>
      </c>
      <c r="C803" s="10" t="s">
        <v>1657</v>
      </c>
      <c r="D803" s="10" t="s">
        <v>1642</v>
      </c>
      <c r="E803" s="10" t="s">
        <v>1658</v>
      </c>
      <c r="F803" s="10" t="s">
        <v>53</v>
      </c>
      <c r="G803" s="10">
        <v>4</v>
      </c>
      <c r="H803" s="10">
        <v>64900</v>
      </c>
      <c r="I803" s="67">
        <f t="shared" si="41"/>
        <v>259.60000000000002</v>
      </c>
      <c r="J803" s="23" t="s">
        <v>26</v>
      </c>
      <c r="K803" s="23">
        <v>1</v>
      </c>
      <c r="L803" s="26">
        <v>0</v>
      </c>
      <c r="M803" s="26">
        <v>0</v>
      </c>
      <c r="N803" s="26">
        <v>0</v>
      </c>
      <c r="O803" s="26">
        <v>0</v>
      </c>
      <c r="P803" s="26">
        <v>4</v>
      </c>
      <c r="Q803" s="26">
        <v>259.60000000000002</v>
      </c>
      <c r="R803" s="26">
        <v>0</v>
      </c>
      <c r="S803" s="26">
        <v>0</v>
      </c>
    </row>
    <row r="804" spans="2:19" ht="15" customHeight="1" x14ac:dyDescent="0.25">
      <c r="B804" s="1" t="s">
        <v>21</v>
      </c>
      <c r="C804" s="10" t="s">
        <v>1659</v>
      </c>
      <c r="D804" s="10" t="s">
        <v>1642</v>
      </c>
      <c r="E804" s="10" t="s">
        <v>1660</v>
      </c>
      <c r="F804" s="10" t="s">
        <v>53</v>
      </c>
      <c r="G804" s="10">
        <v>8</v>
      </c>
      <c r="H804" s="10">
        <v>24200</v>
      </c>
      <c r="I804" s="67">
        <f t="shared" si="41"/>
        <v>193.6</v>
      </c>
      <c r="J804" s="23" t="s">
        <v>26</v>
      </c>
      <c r="K804" s="23">
        <v>1</v>
      </c>
      <c r="L804" s="26">
        <v>0</v>
      </c>
      <c r="M804" s="26">
        <v>0</v>
      </c>
      <c r="N804" s="26">
        <v>8</v>
      </c>
      <c r="O804" s="26">
        <v>193.6</v>
      </c>
      <c r="P804" s="26">
        <v>0</v>
      </c>
      <c r="Q804" s="26">
        <v>0</v>
      </c>
      <c r="R804" s="26">
        <v>0</v>
      </c>
      <c r="S804" s="26">
        <v>0</v>
      </c>
    </row>
    <row r="805" spans="2:19" ht="15" customHeight="1" x14ac:dyDescent="0.25">
      <c r="B805" s="1" t="s">
        <v>21</v>
      </c>
      <c r="C805" s="10" t="s">
        <v>1661</v>
      </c>
      <c r="D805" s="10" t="s">
        <v>1642</v>
      </c>
      <c r="E805" s="10" t="s">
        <v>1662</v>
      </c>
      <c r="F805" s="10" t="s">
        <v>53</v>
      </c>
      <c r="G805" s="10">
        <v>8</v>
      </c>
      <c r="H805" s="10">
        <v>39160</v>
      </c>
      <c r="I805" s="67">
        <f t="shared" si="41"/>
        <v>313.27999999999997</v>
      </c>
      <c r="J805" s="23" t="s">
        <v>26</v>
      </c>
      <c r="K805" s="23">
        <v>1</v>
      </c>
      <c r="L805" s="26">
        <v>0</v>
      </c>
      <c r="M805" s="26">
        <v>0</v>
      </c>
      <c r="N805" s="26">
        <v>0</v>
      </c>
      <c r="O805" s="26">
        <v>0</v>
      </c>
      <c r="P805" s="26">
        <v>8</v>
      </c>
      <c r="Q805" s="26">
        <v>313.27999999999997</v>
      </c>
      <c r="R805" s="26">
        <v>0</v>
      </c>
      <c r="S805" s="26">
        <v>0</v>
      </c>
    </row>
    <row r="806" spans="2:19" ht="15" customHeight="1" x14ac:dyDescent="0.25">
      <c r="B806" s="1" t="s">
        <v>21</v>
      </c>
      <c r="C806" s="10" t="s">
        <v>1663</v>
      </c>
      <c r="D806" s="10" t="s">
        <v>1642</v>
      </c>
      <c r="E806" s="10" t="s">
        <v>1664</v>
      </c>
      <c r="F806" s="10" t="s">
        <v>53</v>
      </c>
      <c r="G806" s="10">
        <v>4</v>
      </c>
      <c r="H806" s="10">
        <v>56760</v>
      </c>
      <c r="I806" s="67">
        <f t="shared" si="41"/>
        <v>227.04</v>
      </c>
      <c r="J806" s="23" t="s">
        <v>26</v>
      </c>
      <c r="K806" s="23">
        <v>1</v>
      </c>
      <c r="L806" s="26">
        <v>0</v>
      </c>
      <c r="M806" s="26">
        <v>0</v>
      </c>
      <c r="N806" s="26">
        <v>4</v>
      </c>
      <c r="O806" s="26">
        <v>227.04</v>
      </c>
      <c r="P806" s="26">
        <v>0</v>
      </c>
      <c r="Q806" s="26">
        <v>0</v>
      </c>
      <c r="R806" s="26">
        <v>0</v>
      </c>
      <c r="S806" s="26">
        <v>0</v>
      </c>
    </row>
    <row r="807" spans="2:19" ht="15" customHeight="1" x14ac:dyDescent="0.25">
      <c r="B807" s="1" t="s">
        <v>21</v>
      </c>
      <c r="C807" s="10" t="s">
        <v>1665</v>
      </c>
      <c r="D807" s="10" t="s">
        <v>1642</v>
      </c>
      <c r="E807" s="10" t="s">
        <v>1666</v>
      </c>
      <c r="F807" s="10" t="s">
        <v>53</v>
      </c>
      <c r="G807" s="10">
        <v>18</v>
      </c>
      <c r="H807" s="10">
        <v>38400</v>
      </c>
      <c r="I807" s="67">
        <f t="shared" si="41"/>
        <v>691.2</v>
      </c>
      <c r="J807" s="23" t="s">
        <v>26</v>
      </c>
      <c r="K807" s="23">
        <v>1</v>
      </c>
      <c r="L807" s="26">
        <v>0</v>
      </c>
      <c r="M807" s="26">
        <v>0</v>
      </c>
      <c r="N807" s="26">
        <v>18</v>
      </c>
      <c r="O807" s="26">
        <v>691.2</v>
      </c>
      <c r="P807" s="26">
        <v>0</v>
      </c>
      <c r="Q807" s="26">
        <v>0</v>
      </c>
      <c r="R807" s="26">
        <v>0</v>
      </c>
      <c r="S807" s="26">
        <v>0</v>
      </c>
    </row>
    <row r="808" spans="2:19" ht="15" customHeight="1" x14ac:dyDescent="0.25">
      <c r="B808" s="1" t="s">
        <v>21</v>
      </c>
      <c r="C808" s="10" t="s">
        <v>1667</v>
      </c>
      <c r="D808" s="10" t="s">
        <v>1642</v>
      </c>
      <c r="E808" s="10" t="s">
        <v>1668</v>
      </c>
      <c r="F808" s="10" t="s">
        <v>48</v>
      </c>
      <c r="G808" s="10">
        <v>10</v>
      </c>
      <c r="H808" s="10">
        <v>66495</v>
      </c>
      <c r="I808" s="67">
        <f t="shared" si="41"/>
        <v>664.95</v>
      </c>
      <c r="J808" s="23" t="s">
        <v>26</v>
      </c>
      <c r="K808" s="23">
        <v>1</v>
      </c>
      <c r="L808" s="26">
        <v>0</v>
      </c>
      <c r="M808" s="26">
        <v>0</v>
      </c>
      <c r="N808" s="26">
        <v>10</v>
      </c>
      <c r="O808" s="26">
        <v>664.95</v>
      </c>
      <c r="P808" s="26">
        <v>0</v>
      </c>
      <c r="Q808" s="26">
        <v>0</v>
      </c>
      <c r="R808" s="26">
        <v>0</v>
      </c>
      <c r="S808" s="26">
        <v>0</v>
      </c>
    </row>
    <row r="809" spans="2:19" ht="15" customHeight="1" x14ac:dyDescent="0.25">
      <c r="B809" s="1" t="s">
        <v>21</v>
      </c>
      <c r="C809" s="10" t="s">
        <v>1669</v>
      </c>
      <c r="D809" s="10" t="s">
        <v>1642</v>
      </c>
      <c r="E809" s="10" t="s">
        <v>1670</v>
      </c>
      <c r="F809" s="10" t="s">
        <v>48</v>
      </c>
      <c r="G809" s="10">
        <v>54</v>
      </c>
      <c r="H809" s="10">
        <v>42130</v>
      </c>
      <c r="I809" s="67">
        <f t="shared" si="41"/>
        <v>2275.02</v>
      </c>
      <c r="J809" s="23" t="s">
        <v>26</v>
      </c>
      <c r="K809" s="23">
        <v>1</v>
      </c>
      <c r="L809" s="26">
        <v>0</v>
      </c>
      <c r="M809" s="26">
        <v>0</v>
      </c>
      <c r="N809" s="26">
        <v>54</v>
      </c>
      <c r="O809" s="26">
        <v>2275.02</v>
      </c>
      <c r="P809" s="26">
        <v>0</v>
      </c>
      <c r="Q809" s="26">
        <v>0</v>
      </c>
      <c r="R809" s="26">
        <v>0</v>
      </c>
      <c r="S809" s="26">
        <v>0</v>
      </c>
    </row>
    <row r="810" spans="2:19" ht="15" customHeight="1" x14ac:dyDescent="0.25">
      <c r="B810" s="1" t="s">
        <v>21</v>
      </c>
      <c r="C810" s="10" t="s">
        <v>1671</v>
      </c>
      <c r="D810" s="10" t="s">
        <v>1642</v>
      </c>
      <c r="E810" s="10" t="s">
        <v>1672</v>
      </c>
      <c r="F810" s="10" t="s">
        <v>53</v>
      </c>
      <c r="G810" s="10">
        <v>8</v>
      </c>
      <c r="H810" s="10">
        <v>286000</v>
      </c>
      <c r="I810" s="67">
        <f t="shared" si="41"/>
        <v>2288</v>
      </c>
      <c r="J810" s="23" t="s">
        <v>26</v>
      </c>
      <c r="K810" s="23">
        <v>1</v>
      </c>
      <c r="L810" s="26">
        <v>0</v>
      </c>
      <c r="M810" s="26">
        <v>0</v>
      </c>
      <c r="N810" s="26">
        <v>8</v>
      </c>
      <c r="O810" s="26">
        <f>H810*N810/1000</f>
        <v>2288</v>
      </c>
      <c r="P810" s="26">
        <v>0</v>
      </c>
      <c r="Q810" s="26">
        <v>0</v>
      </c>
      <c r="R810" s="26">
        <v>0</v>
      </c>
      <c r="S810" s="26">
        <v>0</v>
      </c>
    </row>
    <row r="811" spans="2:19" ht="15" customHeight="1" x14ac:dyDescent="0.25">
      <c r="B811" s="1" t="s">
        <v>21</v>
      </c>
      <c r="C811" s="10" t="s">
        <v>1673</v>
      </c>
      <c r="D811" s="10" t="s">
        <v>1642</v>
      </c>
      <c r="E811" s="10" t="s">
        <v>1674</v>
      </c>
      <c r="F811" s="10" t="s">
        <v>53</v>
      </c>
      <c r="G811" s="10">
        <v>64</v>
      </c>
      <c r="H811" s="10">
        <v>32400</v>
      </c>
      <c r="I811" s="67">
        <f t="shared" si="41"/>
        <v>2073.6</v>
      </c>
      <c r="J811" s="23" t="s">
        <v>26</v>
      </c>
      <c r="K811" s="23">
        <v>1</v>
      </c>
      <c r="L811" s="26">
        <v>0</v>
      </c>
      <c r="M811" s="26">
        <v>0</v>
      </c>
      <c r="N811" s="26">
        <v>64</v>
      </c>
      <c r="O811" s="26">
        <v>2073.6</v>
      </c>
      <c r="P811" s="26">
        <v>0</v>
      </c>
      <c r="Q811" s="26">
        <v>0</v>
      </c>
      <c r="R811" s="26">
        <v>0</v>
      </c>
      <c r="S811" s="26">
        <v>0</v>
      </c>
    </row>
    <row r="812" spans="2:19" ht="15" customHeight="1" x14ac:dyDescent="0.25">
      <c r="B812" s="1" t="s">
        <v>21</v>
      </c>
      <c r="C812" s="10" t="s">
        <v>1675</v>
      </c>
      <c r="D812" s="10" t="s">
        <v>1642</v>
      </c>
      <c r="E812" s="10" t="s">
        <v>1676</v>
      </c>
      <c r="F812" s="10" t="s">
        <v>53</v>
      </c>
      <c r="G812" s="10">
        <v>60</v>
      </c>
      <c r="H812" s="10">
        <v>27240</v>
      </c>
      <c r="I812" s="67">
        <f t="shared" si="41"/>
        <v>1634.4</v>
      </c>
      <c r="J812" s="23" t="s">
        <v>26</v>
      </c>
      <c r="K812" s="23">
        <v>1</v>
      </c>
      <c r="L812" s="26">
        <v>0</v>
      </c>
      <c r="M812" s="26">
        <v>0</v>
      </c>
      <c r="N812" s="26">
        <v>60</v>
      </c>
      <c r="O812" s="26">
        <v>1634.4</v>
      </c>
      <c r="P812" s="26">
        <v>0</v>
      </c>
      <c r="Q812" s="26">
        <v>0</v>
      </c>
      <c r="R812" s="26">
        <v>0</v>
      </c>
      <c r="S812" s="26">
        <v>0</v>
      </c>
    </row>
    <row r="813" spans="2:19" ht="15" customHeight="1" x14ac:dyDescent="0.25">
      <c r="B813" s="1" t="s">
        <v>21</v>
      </c>
      <c r="C813" s="10" t="s">
        <v>1677</v>
      </c>
      <c r="D813" s="10" t="s">
        <v>1642</v>
      </c>
      <c r="E813" s="10" t="s">
        <v>1678</v>
      </c>
      <c r="F813" s="10" t="s">
        <v>48</v>
      </c>
      <c r="G813" s="10">
        <v>68</v>
      </c>
      <c r="H813" s="10">
        <v>27240</v>
      </c>
      <c r="I813" s="67">
        <f t="shared" si="41"/>
        <v>1852.32</v>
      </c>
      <c r="J813" s="23" t="s">
        <v>26</v>
      </c>
      <c r="K813" s="23">
        <v>1</v>
      </c>
      <c r="L813" s="26">
        <v>0</v>
      </c>
      <c r="M813" s="26">
        <v>0</v>
      </c>
      <c r="N813" s="26">
        <v>68</v>
      </c>
      <c r="O813" s="26">
        <v>1852.32</v>
      </c>
      <c r="P813" s="26">
        <v>0</v>
      </c>
      <c r="Q813" s="26">
        <v>0</v>
      </c>
      <c r="R813" s="26">
        <v>0</v>
      </c>
      <c r="S813" s="26">
        <v>0</v>
      </c>
    </row>
    <row r="814" spans="2:19" ht="15" customHeight="1" x14ac:dyDescent="0.25">
      <c r="B814" s="1" t="s">
        <v>21</v>
      </c>
      <c r="C814" s="10" t="s">
        <v>1679</v>
      </c>
      <c r="D814" s="10" t="s">
        <v>1642</v>
      </c>
      <c r="E814" s="10" t="s">
        <v>1680</v>
      </c>
      <c r="F814" s="10" t="s">
        <v>53</v>
      </c>
      <c r="G814" s="10">
        <v>56</v>
      </c>
      <c r="H814" s="10">
        <v>25440</v>
      </c>
      <c r="I814" s="67">
        <f t="shared" si="41"/>
        <v>1424.64</v>
      </c>
      <c r="J814" s="23" t="s">
        <v>26</v>
      </c>
      <c r="K814" s="23">
        <v>1</v>
      </c>
      <c r="L814" s="26">
        <v>0</v>
      </c>
      <c r="M814" s="26">
        <v>0</v>
      </c>
      <c r="N814" s="26">
        <v>56</v>
      </c>
      <c r="O814" s="26">
        <v>1424.64</v>
      </c>
      <c r="P814" s="26">
        <v>0</v>
      </c>
      <c r="Q814" s="26">
        <v>0</v>
      </c>
      <c r="R814" s="26">
        <v>0</v>
      </c>
      <c r="S814" s="26">
        <v>0</v>
      </c>
    </row>
    <row r="815" spans="2:19" ht="15" customHeight="1" x14ac:dyDescent="0.25">
      <c r="B815" s="1" t="s">
        <v>21</v>
      </c>
      <c r="C815" s="10" t="s">
        <v>1681</v>
      </c>
      <c r="D815" s="10" t="s">
        <v>1642</v>
      </c>
      <c r="E815" s="10" t="s">
        <v>1682</v>
      </c>
      <c r="F815" s="10" t="s">
        <v>53</v>
      </c>
      <c r="G815" s="10">
        <v>8</v>
      </c>
      <c r="H815" s="10">
        <v>22920</v>
      </c>
      <c r="I815" s="67">
        <f t="shared" si="41"/>
        <v>183.36</v>
      </c>
      <c r="J815" s="23" t="s">
        <v>26</v>
      </c>
      <c r="K815" s="23">
        <v>1</v>
      </c>
      <c r="L815" s="26">
        <v>0</v>
      </c>
      <c r="M815" s="26">
        <v>0</v>
      </c>
      <c r="N815" s="26">
        <v>8</v>
      </c>
      <c r="O815" s="26">
        <v>183.36</v>
      </c>
      <c r="P815" s="26">
        <v>0</v>
      </c>
      <c r="Q815" s="26">
        <v>0</v>
      </c>
      <c r="R815" s="26">
        <v>0</v>
      </c>
      <c r="S815" s="26">
        <v>0</v>
      </c>
    </row>
    <row r="816" spans="2:19" ht="15" customHeight="1" x14ac:dyDescent="0.25">
      <c r="B816" s="1" t="s">
        <v>21</v>
      </c>
      <c r="C816" s="10" t="s">
        <v>1683</v>
      </c>
      <c r="D816" s="10" t="s">
        <v>1642</v>
      </c>
      <c r="E816" s="10" t="s">
        <v>1684</v>
      </c>
      <c r="F816" s="10" t="s">
        <v>53</v>
      </c>
      <c r="G816" s="10">
        <v>4</v>
      </c>
      <c r="H816" s="10">
        <v>51645</v>
      </c>
      <c r="I816" s="67">
        <f t="shared" si="41"/>
        <v>206.58</v>
      </c>
      <c r="J816" s="23" t="s">
        <v>26</v>
      </c>
      <c r="K816" s="23">
        <v>1</v>
      </c>
      <c r="L816" s="26">
        <v>0</v>
      </c>
      <c r="M816" s="26">
        <v>0</v>
      </c>
      <c r="N816" s="26">
        <v>0</v>
      </c>
      <c r="O816" s="26">
        <v>0</v>
      </c>
      <c r="P816" s="26">
        <v>4</v>
      </c>
      <c r="Q816" s="26">
        <v>206.58</v>
      </c>
      <c r="R816" s="26">
        <v>0</v>
      </c>
      <c r="S816" s="26">
        <v>0</v>
      </c>
    </row>
    <row r="817" spans="2:19" ht="15" customHeight="1" x14ac:dyDescent="0.25">
      <c r="B817" s="1" t="s">
        <v>21</v>
      </c>
      <c r="C817" s="10" t="s">
        <v>1685</v>
      </c>
      <c r="D817" s="10" t="s">
        <v>1642</v>
      </c>
      <c r="E817" s="10" t="s">
        <v>1686</v>
      </c>
      <c r="F817" s="10" t="s">
        <v>53</v>
      </c>
      <c r="G817" s="10">
        <v>4</v>
      </c>
      <c r="H817" s="10">
        <v>53845</v>
      </c>
      <c r="I817" s="67">
        <f t="shared" si="41"/>
        <v>215.38</v>
      </c>
      <c r="J817" s="23" t="s">
        <v>26</v>
      </c>
      <c r="K817" s="23">
        <v>1</v>
      </c>
      <c r="L817" s="26">
        <v>0</v>
      </c>
      <c r="M817" s="26">
        <v>0</v>
      </c>
      <c r="N817" s="26">
        <v>4</v>
      </c>
      <c r="O817" s="26">
        <v>215.38</v>
      </c>
      <c r="P817" s="26">
        <v>0</v>
      </c>
      <c r="Q817" s="26">
        <v>0</v>
      </c>
      <c r="R817" s="26">
        <v>0</v>
      </c>
      <c r="S817" s="26">
        <v>0</v>
      </c>
    </row>
    <row r="818" spans="2:19" ht="15" customHeight="1" x14ac:dyDescent="0.25">
      <c r="B818" s="1" t="s">
        <v>21</v>
      </c>
      <c r="C818" s="10" t="s">
        <v>1687</v>
      </c>
      <c r="D818" s="10" t="s">
        <v>1642</v>
      </c>
      <c r="E818" s="10" t="s">
        <v>1688</v>
      </c>
      <c r="F818" s="10" t="s">
        <v>53</v>
      </c>
      <c r="G818" s="10">
        <v>51</v>
      </c>
      <c r="H818" s="10">
        <v>20680</v>
      </c>
      <c r="I818" s="67">
        <f t="shared" si="41"/>
        <v>1054.68</v>
      </c>
      <c r="J818" s="23" t="s">
        <v>26</v>
      </c>
      <c r="K818" s="23">
        <v>1</v>
      </c>
      <c r="L818" s="26">
        <v>0</v>
      </c>
      <c r="M818" s="26">
        <v>0</v>
      </c>
      <c r="N818" s="26">
        <v>51</v>
      </c>
      <c r="O818" s="26">
        <v>1054.68</v>
      </c>
      <c r="P818" s="26">
        <v>0</v>
      </c>
      <c r="Q818" s="26">
        <v>0</v>
      </c>
      <c r="R818" s="26">
        <v>0</v>
      </c>
      <c r="S818" s="26">
        <v>0</v>
      </c>
    </row>
    <row r="819" spans="2:19" ht="15" customHeight="1" x14ac:dyDescent="0.25">
      <c r="B819" s="1" t="s">
        <v>21</v>
      </c>
      <c r="C819" s="10" t="s">
        <v>1689</v>
      </c>
      <c r="D819" s="10" t="s">
        <v>1642</v>
      </c>
      <c r="E819" s="10" t="s">
        <v>1690</v>
      </c>
      <c r="F819" s="10" t="s">
        <v>53</v>
      </c>
      <c r="G819" s="10">
        <v>48</v>
      </c>
      <c r="H819" s="10">
        <v>96140</v>
      </c>
      <c r="I819" s="67">
        <f t="shared" si="41"/>
        <v>4614.72</v>
      </c>
      <c r="J819" s="23" t="s">
        <v>26</v>
      </c>
      <c r="K819" s="23">
        <v>1</v>
      </c>
      <c r="L819" s="26">
        <v>0</v>
      </c>
      <c r="M819" s="26">
        <v>0</v>
      </c>
      <c r="N819" s="26">
        <v>48</v>
      </c>
      <c r="O819" s="26">
        <v>4614.72</v>
      </c>
      <c r="P819" s="26">
        <v>0</v>
      </c>
      <c r="Q819" s="26">
        <v>0</v>
      </c>
      <c r="R819" s="26">
        <v>0</v>
      </c>
      <c r="S819" s="26">
        <v>0</v>
      </c>
    </row>
    <row r="820" spans="2:19" ht="15" customHeight="1" x14ac:dyDescent="0.25">
      <c r="B820" s="1" t="s">
        <v>21</v>
      </c>
      <c r="C820" s="10" t="s">
        <v>1691</v>
      </c>
      <c r="D820" s="10" t="s">
        <v>1642</v>
      </c>
      <c r="E820" s="10" t="s">
        <v>1692</v>
      </c>
      <c r="F820" s="10" t="s">
        <v>53</v>
      </c>
      <c r="G820" s="10">
        <v>4</v>
      </c>
      <c r="H820" s="10">
        <v>45045</v>
      </c>
      <c r="I820" s="67">
        <f t="shared" si="41"/>
        <v>180.18</v>
      </c>
      <c r="J820" s="23" t="s">
        <v>26</v>
      </c>
      <c r="K820" s="23">
        <v>1</v>
      </c>
      <c r="L820" s="26">
        <v>0</v>
      </c>
      <c r="M820" s="26">
        <v>0</v>
      </c>
      <c r="N820" s="26">
        <v>4</v>
      </c>
      <c r="O820" s="26">
        <v>180.18</v>
      </c>
      <c r="P820" s="26">
        <v>0</v>
      </c>
      <c r="Q820" s="26">
        <v>0</v>
      </c>
      <c r="R820" s="26">
        <v>0</v>
      </c>
      <c r="S820" s="26">
        <v>0</v>
      </c>
    </row>
    <row r="821" spans="2:19" ht="15" customHeight="1" x14ac:dyDescent="0.25">
      <c r="B821" s="1" t="s">
        <v>21</v>
      </c>
      <c r="C821" s="10" t="s">
        <v>1693</v>
      </c>
      <c r="D821" s="10" t="s">
        <v>1642</v>
      </c>
      <c r="E821" s="10" t="s">
        <v>1694</v>
      </c>
      <c r="F821" s="10" t="s">
        <v>48</v>
      </c>
      <c r="G821" s="10">
        <v>2</v>
      </c>
      <c r="H821" s="10">
        <v>116710</v>
      </c>
      <c r="I821" s="67">
        <f t="shared" si="41"/>
        <v>233.42</v>
      </c>
      <c r="J821" s="23" t="s">
        <v>26</v>
      </c>
      <c r="K821" s="23">
        <v>1</v>
      </c>
      <c r="L821" s="26">
        <v>0</v>
      </c>
      <c r="M821" s="26">
        <v>0</v>
      </c>
      <c r="N821" s="26">
        <v>2</v>
      </c>
      <c r="O821" s="26">
        <f>H821*N821/1000</f>
        <v>233.42</v>
      </c>
      <c r="P821" s="26">
        <v>0</v>
      </c>
      <c r="Q821" s="26">
        <v>0</v>
      </c>
      <c r="R821" s="26">
        <v>0</v>
      </c>
      <c r="S821" s="26">
        <v>0</v>
      </c>
    </row>
    <row r="822" spans="2:19" ht="15" customHeight="1" x14ac:dyDescent="0.25">
      <c r="B822" s="1" t="s">
        <v>21</v>
      </c>
      <c r="C822" s="10" t="s">
        <v>1695</v>
      </c>
      <c r="D822" s="10" t="s">
        <v>1642</v>
      </c>
      <c r="E822" s="10" t="s">
        <v>1696</v>
      </c>
      <c r="F822" s="10" t="s">
        <v>53</v>
      </c>
      <c r="G822" s="10">
        <v>66</v>
      </c>
      <c r="H822" s="10">
        <v>111900</v>
      </c>
      <c r="I822" s="67">
        <f t="shared" si="41"/>
        <v>7385.4</v>
      </c>
      <c r="J822" s="23" t="s">
        <v>26</v>
      </c>
      <c r="K822" s="23">
        <v>1</v>
      </c>
      <c r="L822" s="26">
        <v>0</v>
      </c>
      <c r="M822" s="26">
        <v>0</v>
      </c>
      <c r="N822" s="26">
        <v>66</v>
      </c>
      <c r="O822" s="26">
        <f>H822*N822/1000</f>
        <v>7385.4</v>
      </c>
      <c r="P822" s="26">
        <v>0</v>
      </c>
      <c r="Q822" s="26">
        <v>0</v>
      </c>
      <c r="R822" s="26">
        <v>0</v>
      </c>
      <c r="S822" s="26">
        <v>0</v>
      </c>
    </row>
    <row r="823" spans="2:19" ht="24.75" customHeight="1" x14ac:dyDescent="0.25">
      <c r="B823" s="1" t="s">
        <v>21</v>
      </c>
      <c r="C823" s="10" t="s">
        <v>1697</v>
      </c>
      <c r="D823" s="10" t="s">
        <v>1642</v>
      </c>
      <c r="E823" s="10" t="s">
        <v>1698</v>
      </c>
      <c r="F823" s="10" t="s">
        <v>48</v>
      </c>
      <c r="G823" s="10">
        <v>76</v>
      </c>
      <c r="H823" s="10">
        <v>50400</v>
      </c>
      <c r="I823" s="67">
        <f t="shared" si="41"/>
        <v>3830.4</v>
      </c>
      <c r="J823" s="23" t="s">
        <v>26</v>
      </c>
      <c r="K823" s="23">
        <v>1</v>
      </c>
      <c r="L823" s="26">
        <v>0</v>
      </c>
      <c r="M823" s="26">
        <v>0</v>
      </c>
      <c r="N823" s="26">
        <v>76</v>
      </c>
      <c r="O823" s="26">
        <v>3830.4</v>
      </c>
      <c r="P823" s="26">
        <v>0</v>
      </c>
      <c r="Q823" s="26">
        <v>0</v>
      </c>
      <c r="R823" s="26">
        <v>0</v>
      </c>
      <c r="S823" s="26">
        <v>0</v>
      </c>
    </row>
    <row r="824" spans="2:19" ht="24.75" customHeight="1" x14ac:dyDescent="0.25">
      <c r="B824" s="1" t="s">
        <v>21</v>
      </c>
      <c r="C824" s="10" t="s">
        <v>1699</v>
      </c>
      <c r="D824" s="10" t="s">
        <v>1642</v>
      </c>
      <c r="E824" s="10" t="s">
        <v>1700</v>
      </c>
      <c r="F824" s="10" t="s">
        <v>256</v>
      </c>
      <c r="G824" s="10">
        <v>32</v>
      </c>
      <c r="H824" s="10">
        <v>92640</v>
      </c>
      <c r="I824" s="67">
        <f t="shared" si="41"/>
        <v>2964.48</v>
      </c>
      <c r="J824" s="23" t="s">
        <v>26</v>
      </c>
      <c r="K824" s="23">
        <v>1</v>
      </c>
      <c r="L824" s="26">
        <v>0</v>
      </c>
      <c r="M824" s="26">
        <v>0</v>
      </c>
      <c r="N824" s="26">
        <v>32</v>
      </c>
      <c r="O824" s="26">
        <v>2964.48</v>
      </c>
      <c r="P824" s="26">
        <v>0</v>
      </c>
      <c r="Q824" s="26">
        <v>0</v>
      </c>
      <c r="R824" s="26">
        <v>0</v>
      </c>
      <c r="S824" s="26">
        <v>0</v>
      </c>
    </row>
    <row r="825" spans="2:19" ht="15" customHeight="1" x14ac:dyDescent="0.25">
      <c r="B825" s="1" t="s">
        <v>21</v>
      </c>
      <c r="C825" s="10" t="s">
        <v>1701</v>
      </c>
      <c r="D825" s="10" t="s">
        <v>1642</v>
      </c>
      <c r="E825" s="10" t="s">
        <v>1702</v>
      </c>
      <c r="F825" s="10" t="s">
        <v>315</v>
      </c>
      <c r="G825" s="10">
        <v>14</v>
      </c>
      <c r="H825" s="10">
        <v>24360</v>
      </c>
      <c r="I825" s="67">
        <f t="shared" si="41"/>
        <v>341.04</v>
      </c>
      <c r="J825" s="23" t="s">
        <v>26</v>
      </c>
      <c r="K825" s="23">
        <v>1</v>
      </c>
      <c r="L825" s="26">
        <v>0</v>
      </c>
      <c r="M825" s="26">
        <v>0</v>
      </c>
      <c r="N825" s="26">
        <v>0</v>
      </c>
      <c r="O825" s="26">
        <v>0</v>
      </c>
      <c r="P825" s="26">
        <v>14</v>
      </c>
      <c r="Q825" s="26">
        <f>H825*P825/1000</f>
        <v>341.04</v>
      </c>
      <c r="R825" s="26">
        <v>0</v>
      </c>
      <c r="S825" s="26">
        <v>0</v>
      </c>
    </row>
    <row r="826" spans="2:19" ht="15" customHeight="1" thickBot="1" x14ac:dyDescent="0.3">
      <c r="B826" s="1" t="s">
        <v>21</v>
      </c>
      <c r="C826" s="10" t="s">
        <v>1703</v>
      </c>
      <c r="D826" s="10" t="s">
        <v>1642</v>
      </c>
      <c r="E826" s="10" t="s">
        <v>1704</v>
      </c>
      <c r="F826" s="10" t="s">
        <v>53</v>
      </c>
      <c r="G826" s="10">
        <v>20</v>
      </c>
      <c r="H826" s="10">
        <v>13740</v>
      </c>
      <c r="I826" s="67">
        <f t="shared" si="41"/>
        <v>274.8</v>
      </c>
      <c r="J826" s="23" t="s">
        <v>26</v>
      </c>
      <c r="K826" s="23">
        <v>1</v>
      </c>
      <c r="L826" s="26">
        <v>0</v>
      </c>
      <c r="M826" s="26">
        <v>0</v>
      </c>
      <c r="N826" s="26">
        <v>20</v>
      </c>
      <c r="O826" s="26">
        <v>274.8</v>
      </c>
      <c r="P826" s="26">
        <v>0</v>
      </c>
      <c r="Q826" s="26">
        <v>0</v>
      </c>
      <c r="R826" s="26">
        <v>0</v>
      </c>
      <c r="S826" s="26">
        <v>0</v>
      </c>
    </row>
    <row r="827" spans="2:19" ht="16.5" customHeight="1" thickTop="1" thickBot="1" x14ac:dyDescent="0.35">
      <c r="C827" s="103"/>
      <c r="D827" s="103"/>
      <c r="E827" s="15"/>
      <c r="F827" s="15"/>
      <c r="G827" s="15"/>
      <c r="H827" s="18">
        <f>O827+Q827</f>
        <v>45761.376000000011</v>
      </c>
      <c r="I827" s="53">
        <f>SUM(I796:I826)</f>
        <v>45761.376000000011</v>
      </c>
      <c r="J827" s="65"/>
      <c r="K827" s="65"/>
      <c r="L827" s="55"/>
      <c r="M827" s="53">
        <v>0</v>
      </c>
      <c r="N827" s="55"/>
      <c r="O827" s="53">
        <f>SUM(O796:O826)</f>
        <v>44408.076000000008</v>
      </c>
      <c r="P827" s="55"/>
      <c r="Q827" s="53">
        <f>SUM(Q796:Q826)</f>
        <v>1353.3000000000002</v>
      </c>
      <c r="R827" s="55"/>
      <c r="S827" s="53">
        <v>0</v>
      </c>
    </row>
    <row r="828" spans="2:19" ht="15.75" customHeight="1" thickTop="1" x14ac:dyDescent="0.25">
      <c r="C828" s="19"/>
      <c r="D828" s="20" t="s">
        <v>1705</v>
      </c>
      <c r="E828" s="20"/>
      <c r="F828" s="20"/>
      <c r="G828" s="20"/>
      <c r="H828" s="20"/>
      <c r="I828" s="56"/>
      <c r="J828" s="68"/>
      <c r="K828" s="68"/>
      <c r="L828" s="56"/>
      <c r="M828" s="56"/>
      <c r="N828" s="56"/>
      <c r="O828" s="56"/>
      <c r="P828" s="56"/>
      <c r="Q828" s="56"/>
      <c r="R828" s="56"/>
      <c r="S828" s="56"/>
    </row>
    <row r="829" spans="2:19" ht="24.75" customHeight="1" x14ac:dyDescent="0.25">
      <c r="B829" s="1" t="s">
        <v>21</v>
      </c>
      <c r="C829" s="10" t="s">
        <v>1706</v>
      </c>
      <c r="D829" s="10" t="s">
        <v>609</v>
      </c>
      <c r="E829" s="10" t="s">
        <v>1707</v>
      </c>
      <c r="F829" s="10" t="s">
        <v>53</v>
      </c>
      <c r="G829" s="10">
        <v>26</v>
      </c>
      <c r="H829" s="10">
        <v>78000</v>
      </c>
      <c r="I829" s="26">
        <f t="shared" ref="I829:I834" si="42">G829*H829/1000</f>
        <v>2028</v>
      </c>
      <c r="J829" s="23" t="s">
        <v>49</v>
      </c>
      <c r="K829" s="23">
        <v>2</v>
      </c>
      <c r="L829" s="26">
        <v>0</v>
      </c>
      <c r="M829" s="26">
        <v>0</v>
      </c>
      <c r="N829" s="26">
        <v>26</v>
      </c>
      <c r="O829" s="26">
        <f>H829*N829/1000</f>
        <v>2028</v>
      </c>
      <c r="P829" s="26">
        <v>0</v>
      </c>
      <c r="Q829" s="26">
        <v>0</v>
      </c>
      <c r="R829" s="26">
        <v>0</v>
      </c>
      <c r="S829" s="26">
        <v>0</v>
      </c>
    </row>
    <row r="830" spans="2:19" ht="24.75" customHeight="1" x14ac:dyDescent="0.25">
      <c r="B830" s="1" t="s">
        <v>21</v>
      </c>
      <c r="C830" s="10" t="s">
        <v>1708</v>
      </c>
      <c r="D830" s="10" t="s">
        <v>609</v>
      </c>
      <c r="E830" s="10" t="s">
        <v>1709</v>
      </c>
      <c r="F830" s="10" t="s">
        <v>53</v>
      </c>
      <c r="G830" s="10">
        <v>26</v>
      </c>
      <c r="H830" s="10">
        <v>42120</v>
      </c>
      <c r="I830" s="26">
        <f t="shared" si="42"/>
        <v>1095.1199999999999</v>
      </c>
      <c r="J830" s="23" t="s">
        <v>49</v>
      </c>
      <c r="K830" s="23">
        <v>2</v>
      </c>
      <c r="L830" s="26">
        <v>0</v>
      </c>
      <c r="M830" s="26">
        <v>0</v>
      </c>
      <c r="N830" s="26">
        <v>26</v>
      </c>
      <c r="O830" s="26">
        <f>H830*N830/1000</f>
        <v>1095.1199999999999</v>
      </c>
      <c r="P830" s="26">
        <v>0</v>
      </c>
      <c r="Q830" s="26">
        <v>0</v>
      </c>
      <c r="R830" s="26">
        <v>0</v>
      </c>
      <c r="S830" s="26">
        <v>0</v>
      </c>
    </row>
    <row r="831" spans="2:19" ht="23.25" customHeight="1" x14ac:dyDescent="0.25">
      <c r="B831" s="1" t="s">
        <v>21</v>
      </c>
      <c r="C831" s="10" t="s">
        <v>1710</v>
      </c>
      <c r="D831" s="10" t="s">
        <v>609</v>
      </c>
      <c r="E831" s="10" t="s">
        <v>1711</v>
      </c>
      <c r="F831" s="10" t="s">
        <v>53</v>
      </c>
      <c r="G831" s="10">
        <v>31</v>
      </c>
      <c r="H831" s="10">
        <v>38040</v>
      </c>
      <c r="I831" s="26">
        <f t="shared" si="42"/>
        <v>1179.24</v>
      </c>
      <c r="J831" s="23" t="s">
        <v>49</v>
      </c>
      <c r="K831" s="23">
        <v>2</v>
      </c>
      <c r="L831" s="26">
        <v>0</v>
      </c>
      <c r="M831" s="26">
        <v>0</v>
      </c>
      <c r="N831" s="26">
        <v>31</v>
      </c>
      <c r="O831" s="26">
        <f>H831*N831/1000</f>
        <v>1179.24</v>
      </c>
      <c r="P831" s="26">
        <v>0</v>
      </c>
      <c r="Q831" s="26">
        <v>0</v>
      </c>
      <c r="R831" s="26">
        <v>0</v>
      </c>
      <c r="S831" s="26">
        <v>0</v>
      </c>
    </row>
    <row r="832" spans="2:19" ht="23.25" customHeight="1" x14ac:dyDescent="0.25">
      <c r="B832" s="1" t="s">
        <v>21</v>
      </c>
      <c r="C832" s="10" t="s">
        <v>1712</v>
      </c>
      <c r="D832" s="10" t="s">
        <v>609</v>
      </c>
      <c r="E832" s="10" t="s">
        <v>1713</v>
      </c>
      <c r="F832" s="10" t="s">
        <v>53</v>
      </c>
      <c r="G832" s="10">
        <v>35</v>
      </c>
      <c r="H832" s="10">
        <v>23464.28</v>
      </c>
      <c r="I832" s="67">
        <f t="shared" si="42"/>
        <v>821.24979999999994</v>
      </c>
      <c r="J832" s="23" t="s">
        <v>49</v>
      </c>
      <c r="K832" s="23">
        <v>2</v>
      </c>
      <c r="L832" s="26">
        <v>0</v>
      </c>
      <c r="M832" s="26">
        <v>0</v>
      </c>
      <c r="N832" s="26">
        <v>35</v>
      </c>
      <c r="O832" s="26">
        <f>H832*N832/1000</f>
        <v>821.24979999999994</v>
      </c>
      <c r="P832" s="26">
        <v>0</v>
      </c>
      <c r="Q832" s="26">
        <v>0</v>
      </c>
      <c r="R832" s="26">
        <v>0</v>
      </c>
      <c r="S832" s="26">
        <v>0</v>
      </c>
    </row>
    <row r="833" spans="2:19" ht="23.25" customHeight="1" x14ac:dyDescent="0.25">
      <c r="B833" s="1" t="s">
        <v>21</v>
      </c>
      <c r="C833" s="10" t="s">
        <v>1714</v>
      </c>
      <c r="D833" s="10" t="s">
        <v>609</v>
      </c>
      <c r="E833" s="10" t="s">
        <v>1715</v>
      </c>
      <c r="F833" s="10" t="s">
        <v>53</v>
      </c>
      <c r="G833" s="10">
        <v>35</v>
      </c>
      <c r="H833" s="10">
        <v>24600</v>
      </c>
      <c r="I833" s="26">
        <f t="shared" si="42"/>
        <v>861</v>
      </c>
      <c r="J833" s="23" t="s">
        <v>49</v>
      </c>
      <c r="K833" s="23">
        <v>2</v>
      </c>
      <c r="L833" s="26">
        <v>0</v>
      </c>
      <c r="M833" s="26">
        <v>0</v>
      </c>
      <c r="N833" s="26">
        <v>35</v>
      </c>
      <c r="O833" s="26">
        <f>H833*N833/1000</f>
        <v>861</v>
      </c>
      <c r="P833" s="26">
        <v>0</v>
      </c>
      <c r="Q833" s="26">
        <v>0</v>
      </c>
      <c r="R833" s="26">
        <v>0</v>
      </c>
      <c r="S833" s="26">
        <v>0</v>
      </c>
    </row>
    <row r="834" spans="2:19" ht="23.25" customHeight="1" thickBot="1" x14ac:dyDescent="0.3">
      <c r="B834" s="1" t="s">
        <v>21</v>
      </c>
      <c r="C834" s="10" t="s">
        <v>1716</v>
      </c>
      <c r="D834" s="10" t="s">
        <v>609</v>
      </c>
      <c r="E834" s="10" t="s">
        <v>1717</v>
      </c>
      <c r="F834" s="10" t="s">
        <v>315</v>
      </c>
      <c r="G834" s="10">
        <v>2</v>
      </c>
      <c r="H834" s="10">
        <v>72000</v>
      </c>
      <c r="I834" s="26">
        <f t="shared" si="42"/>
        <v>144</v>
      </c>
      <c r="J834" s="23" t="s">
        <v>49</v>
      </c>
      <c r="K834" s="23">
        <v>2</v>
      </c>
      <c r="L834" s="26">
        <v>0</v>
      </c>
      <c r="M834" s="26">
        <v>0</v>
      </c>
      <c r="N834" s="26">
        <v>2</v>
      </c>
      <c r="O834" s="26">
        <v>144</v>
      </c>
      <c r="P834" s="26">
        <v>0</v>
      </c>
      <c r="Q834" s="26">
        <v>0</v>
      </c>
      <c r="R834" s="26">
        <v>0</v>
      </c>
      <c r="S834" s="26">
        <v>0</v>
      </c>
    </row>
    <row r="835" spans="2:19" ht="16.5" customHeight="1" thickTop="1" thickBot="1" x14ac:dyDescent="0.35">
      <c r="C835" s="103"/>
      <c r="D835" s="103"/>
      <c r="E835" s="15"/>
      <c r="F835" s="15"/>
      <c r="G835" s="15"/>
      <c r="H835" s="15"/>
      <c r="I835" s="53">
        <f>SUM(I829:I834)</f>
        <v>6128.6097999999993</v>
      </c>
      <c r="J835" s="65"/>
      <c r="K835" s="65"/>
      <c r="L835" s="55"/>
      <c r="M835" s="53">
        <v>0</v>
      </c>
      <c r="N835" s="55"/>
      <c r="O835" s="53">
        <f>SUM(O829:O834)</f>
        <v>6128.6097999999993</v>
      </c>
      <c r="P835" s="55"/>
      <c r="Q835" s="53">
        <v>0</v>
      </c>
      <c r="R835" s="55"/>
      <c r="S835" s="53">
        <v>0</v>
      </c>
    </row>
    <row r="836" spans="2:19" ht="15.75" customHeight="1" thickTop="1" x14ac:dyDescent="0.25">
      <c r="C836" s="19"/>
      <c r="D836" s="20" t="s">
        <v>1718</v>
      </c>
      <c r="E836" s="20"/>
      <c r="F836" s="20"/>
      <c r="G836" s="20"/>
      <c r="H836" s="20"/>
      <c r="I836" s="56"/>
      <c r="J836" s="68"/>
      <c r="K836" s="68"/>
      <c r="L836" s="56"/>
      <c r="M836" s="56"/>
      <c r="N836" s="56"/>
      <c r="O836" s="56"/>
      <c r="P836" s="56"/>
      <c r="Q836" s="56"/>
      <c r="R836" s="56"/>
      <c r="S836" s="56"/>
    </row>
    <row r="837" spans="2:19" ht="24.75" customHeight="1" x14ac:dyDescent="0.25">
      <c r="B837" s="1" t="s">
        <v>21</v>
      </c>
      <c r="C837" s="10" t="s">
        <v>1719</v>
      </c>
      <c r="D837" s="10" t="s">
        <v>1720</v>
      </c>
      <c r="E837" s="10" t="s">
        <v>1721</v>
      </c>
      <c r="F837" s="10" t="s">
        <v>53</v>
      </c>
      <c r="G837" s="10">
        <v>8</v>
      </c>
      <c r="H837" s="10">
        <v>99000</v>
      </c>
      <c r="I837" s="26">
        <f>G837*H837/1000</f>
        <v>792</v>
      </c>
      <c r="J837" s="23" t="s">
        <v>49</v>
      </c>
      <c r="K837" s="23">
        <v>1</v>
      </c>
      <c r="L837" s="26">
        <v>0</v>
      </c>
      <c r="M837" s="26">
        <v>0</v>
      </c>
      <c r="N837" s="26">
        <v>8</v>
      </c>
      <c r="O837" s="26">
        <v>792</v>
      </c>
      <c r="P837" s="26">
        <v>0</v>
      </c>
      <c r="Q837" s="26">
        <v>0</v>
      </c>
      <c r="R837" s="26">
        <v>0</v>
      </c>
      <c r="S837" s="26">
        <v>0</v>
      </c>
    </row>
    <row r="838" spans="2:19" ht="24.75" customHeight="1" x14ac:dyDescent="0.25">
      <c r="B838" s="1" t="s">
        <v>21</v>
      </c>
      <c r="C838" s="10" t="s">
        <v>1722</v>
      </c>
      <c r="D838" s="10" t="s">
        <v>1720</v>
      </c>
      <c r="E838" s="10" t="s">
        <v>1723</v>
      </c>
      <c r="F838" s="10" t="s">
        <v>53</v>
      </c>
      <c r="G838" s="10">
        <v>8</v>
      </c>
      <c r="H838" s="10">
        <v>93500</v>
      </c>
      <c r="I838" s="26">
        <f>G838*H838/1000</f>
        <v>748</v>
      </c>
      <c r="J838" s="23" t="s">
        <v>49</v>
      </c>
      <c r="K838" s="23">
        <v>1</v>
      </c>
      <c r="L838" s="26">
        <v>0</v>
      </c>
      <c r="M838" s="26">
        <v>0</v>
      </c>
      <c r="N838" s="26">
        <v>8</v>
      </c>
      <c r="O838" s="26">
        <v>748</v>
      </c>
      <c r="P838" s="26">
        <v>0</v>
      </c>
      <c r="Q838" s="26">
        <v>0</v>
      </c>
      <c r="R838" s="26">
        <v>0</v>
      </c>
      <c r="S838" s="26">
        <v>0</v>
      </c>
    </row>
    <row r="839" spans="2:19" ht="24.75" customHeight="1" x14ac:dyDescent="0.25">
      <c r="B839" s="1" t="s">
        <v>21</v>
      </c>
      <c r="C839" s="10" t="s">
        <v>1724</v>
      </c>
      <c r="D839" s="10" t="s">
        <v>1720</v>
      </c>
      <c r="E839" s="10" t="s">
        <v>1725</v>
      </c>
      <c r="F839" s="10" t="s">
        <v>53</v>
      </c>
      <c r="G839" s="10">
        <v>13</v>
      </c>
      <c r="H839" s="10">
        <v>27500</v>
      </c>
      <c r="I839" s="26">
        <f>G839*H839/1000</f>
        <v>357.5</v>
      </c>
      <c r="J839" s="23" t="s">
        <v>49</v>
      </c>
      <c r="K839" s="23">
        <v>1</v>
      </c>
      <c r="L839" s="26">
        <v>5</v>
      </c>
      <c r="M839" s="26">
        <v>137.5</v>
      </c>
      <c r="N839" s="26">
        <v>8</v>
      </c>
      <c r="O839" s="26">
        <v>220</v>
      </c>
      <c r="P839" s="26">
        <v>0</v>
      </c>
      <c r="Q839" s="26">
        <v>0</v>
      </c>
      <c r="R839" s="26">
        <v>0</v>
      </c>
      <c r="S839" s="26">
        <v>0</v>
      </c>
    </row>
    <row r="840" spans="2:19" ht="24.75" customHeight="1" thickBot="1" x14ac:dyDescent="0.3">
      <c r="B840" s="1" t="s">
        <v>21</v>
      </c>
      <c r="C840" s="10" t="s">
        <v>1726</v>
      </c>
      <c r="D840" s="10" t="s">
        <v>1720</v>
      </c>
      <c r="E840" s="10" t="s">
        <v>1727</v>
      </c>
      <c r="F840" s="10" t="s">
        <v>53</v>
      </c>
      <c r="G840" s="10">
        <v>4</v>
      </c>
      <c r="H840" s="10">
        <v>44000</v>
      </c>
      <c r="I840" s="26">
        <f>G840*H840/1000</f>
        <v>176</v>
      </c>
      <c r="J840" s="23" t="s">
        <v>49</v>
      </c>
      <c r="K840" s="23">
        <v>1</v>
      </c>
      <c r="L840" s="26">
        <v>0</v>
      </c>
      <c r="M840" s="26">
        <v>0</v>
      </c>
      <c r="N840" s="26">
        <v>4</v>
      </c>
      <c r="O840" s="26">
        <v>176</v>
      </c>
      <c r="P840" s="26">
        <v>0</v>
      </c>
      <c r="Q840" s="26">
        <v>0</v>
      </c>
      <c r="R840" s="26">
        <v>0</v>
      </c>
      <c r="S840" s="26">
        <v>0</v>
      </c>
    </row>
    <row r="841" spans="2:19" ht="16.5" customHeight="1" thickTop="1" thickBot="1" x14ac:dyDescent="0.35">
      <c r="C841" s="103"/>
      <c r="D841" s="103"/>
      <c r="E841" s="15"/>
      <c r="F841" s="15"/>
      <c r="G841" s="15"/>
      <c r="H841" s="18">
        <f>M841+O841</f>
        <v>2073.5</v>
      </c>
      <c r="I841" s="53">
        <f>SUM(I837:I840)</f>
        <v>2073.5</v>
      </c>
      <c r="J841" s="65"/>
      <c r="K841" s="65"/>
      <c r="L841" s="55"/>
      <c r="M841" s="53">
        <f>SUM(M837:M840)</f>
        <v>137.5</v>
      </c>
      <c r="N841" s="55"/>
      <c r="O841" s="53">
        <f>SUM(O837:O840)</f>
        <v>1936</v>
      </c>
      <c r="P841" s="55"/>
      <c r="Q841" s="53">
        <v>0</v>
      </c>
      <c r="R841" s="55"/>
      <c r="S841" s="53">
        <v>0</v>
      </c>
    </row>
    <row r="842" spans="2:19" ht="15.75" customHeight="1" thickTop="1" thickBot="1" x14ac:dyDescent="0.3">
      <c r="C842" s="22"/>
      <c r="D842" s="15" t="s">
        <v>1728</v>
      </c>
      <c r="E842" s="15"/>
      <c r="F842" s="15"/>
      <c r="G842" s="15"/>
      <c r="H842" s="15"/>
      <c r="I842" s="55"/>
      <c r="J842" s="68"/>
      <c r="K842" s="68"/>
      <c r="L842" s="55"/>
      <c r="M842" s="55"/>
      <c r="N842" s="55"/>
      <c r="O842" s="55"/>
      <c r="P842" s="55"/>
      <c r="Q842" s="55"/>
      <c r="R842" s="55"/>
      <c r="S842" s="55"/>
    </row>
    <row r="843" spans="2:19" ht="15.75" customHeight="1" thickTop="1" x14ac:dyDescent="0.25">
      <c r="B843" s="1" t="s">
        <v>21</v>
      </c>
      <c r="C843" s="19"/>
      <c r="D843" s="20" t="s">
        <v>1729</v>
      </c>
      <c r="E843" s="20"/>
      <c r="F843" s="20"/>
      <c r="G843" s="20"/>
      <c r="H843" s="20"/>
      <c r="I843" s="56"/>
      <c r="J843" s="68"/>
      <c r="K843" s="68"/>
      <c r="L843" s="56"/>
      <c r="M843" s="56"/>
      <c r="N843" s="56"/>
      <c r="O843" s="56"/>
      <c r="P843" s="56"/>
      <c r="Q843" s="56"/>
      <c r="R843" s="56"/>
      <c r="S843" s="56"/>
    </row>
    <row r="844" spans="2:19" ht="15" customHeight="1" thickBot="1" x14ac:dyDescent="0.3">
      <c r="B844" s="1" t="s">
        <v>21</v>
      </c>
      <c r="C844" s="10" t="s">
        <v>1730</v>
      </c>
      <c r="D844" s="10" t="s">
        <v>1731</v>
      </c>
      <c r="E844" s="10" t="s">
        <v>1732</v>
      </c>
      <c r="F844" s="10" t="s">
        <v>1733</v>
      </c>
      <c r="G844" s="27">
        <v>1043311.0800000001</v>
      </c>
      <c r="H844" s="10">
        <v>192</v>
      </c>
      <c r="I844" s="23">
        <f>G844*H844/1000</f>
        <v>200315.72736000002</v>
      </c>
      <c r="J844" s="23" t="s">
        <v>26</v>
      </c>
      <c r="K844" s="23">
        <v>1</v>
      </c>
      <c r="L844" s="73">
        <v>208601.1</v>
      </c>
      <c r="M844" s="67">
        <f>H844*L844/1000</f>
        <v>40051.411200000002</v>
      </c>
      <c r="N844" s="73">
        <v>312285</v>
      </c>
      <c r="O844" s="67">
        <f>H844*N844/1000</f>
        <v>59958.720000000001</v>
      </c>
      <c r="P844" s="26">
        <v>313202</v>
      </c>
      <c r="Q844" s="67">
        <f>H844*P844/1000</f>
        <v>60134.784</v>
      </c>
      <c r="R844" s="26">
        <v>209223</v>
      </c>
      <c r="S844" s="26">
        <f>H844*R844/1000</f>
        <v>40170.815999999999</v>
      </c>
    </row>
    <row r="845" spans="2:19" ht="16.5" customHeight="1" thickTop="1" thickBot="1" x14ac:dyDescent="0.35">
      <c r="C845" s="103"/>
      <c r="D845" s="103"/>
      <c r="E845" s="15"/>
      <c r="F845" s="15"/>
      <c r="G845" s="31">
        <f>L844+N844+P844+R844</f>
        <v>1043311.1</v>
      </c>
      <c r="H845" s="18">
        <f>M845+O845+Q845+S845</f>
        <v>200315.73119999998</v>
      </c>
      <c r="I845" s="53">
        <f>SUM(I844)</f>
        <v>200315.72736000002</v>
      </c>
      <c r="J845" s="65"/>
      <c r="K845" s="65"/>
      <c r="L845" s="74"/>
      <c r="M845" s="53">
        <f>SUM(M844)</f>
        <v>40051.411200000002</v>
      </c>
      <c r="N845" s="55"/>
      <c r="O845" s="53">
        <f>SUM(O844)</f>
        <v>59958.720000000001</v>
      </c>
      <c r="P845" s="55"/>
      <c r="Q845" s="53">
        <f>SUM(Q844)</f>
        <v>60134.784</v>
      </c>
      <c r="R845" s="55"/>
      <c r="S845" s="53">
        <f>SUM(S844)</f>
        <v>40170.815999999999</v>
      </c>
    </row>
    <row r="846" spans="2:19" ht="15.75" customHeight="1" thickTop="1" x14ac:dyDescent="0.25">
      <c r="C846" s="19"/>
      <c r="D846" s="20" t="s">
        <v>1734</v>
      </c>
      <c r="E846" s="20"/>
      <c r="F846" s="20"/>
      <c r="G846" s="32"/>
      <c r="H846" s="33"/>
      <c r="I846" s="56"/>
      <c r="J846" s="68"/>
      <c r="K846" s="68"/>
      <c r="L846" s="56"/>
      <c r="M846" s="75"/>
      <c r="N846" s="75"/>
      <c r="O846" s="56"/>
      <c r="P846" s="56"/>
      <c r="Q846" s="56"/>
      <c r="R846" s="56"/>
      <c r="S846" s="56"/>
    </row>
    <row r="847" spans="2:19" ht="24.75" customHeight="1" x14ac:dyDescent="0.25">
      <c r="B847" s="1" t="s">
        <v>21</v>
      </c>
      <c r="C847" s="10" t="s">
        <v>1735</v>
      </c>
      <c r="D847" s="10" t="s">
        <v>1736</v>
      </c>
      <c r="E847" s="10" t="s">
        <v>1737</v>
      </c>
      <c r="F847" s="10" t="s">
        <v>1733</v>
      </c>
      <c r="G847" s="27">
        <v>290042.34000000003</v>
      </c>
      <c r="H847" s="10">
        <v>240</v>
      </c>
      <c r="I847" s="23">
        <f>G847*H847/1000</f>
        <v>69610.161600000007</v>
      </c>
      <c r="J847" s="23" t="s">
        <v>26</v>
      </c>
      <c r="K847" s="23">
        <v>1</v>
      </c>
      <c r="L847" s="26">
        <v>0</v>
      </c>
      <c r="M847" s="26">
        <v>0</v>
      </c>
      <c r="N847" s="26">
        <v>145021.17000000001</v>
      </c>
      <c r="O847" s="67">
        <f>H847*N847/1000</f>
        <v>34805.080800000003</v>
      </c>
      <c r="P847" s="26">
        <v>145021.17000000001</v>
      </c>
      <c r="Q847" s="26">
        <v>34805.080800000003</v>
      </c>
      <c r="R847" s="26">
        <v>0</v>
      </c>
      <c r="S847" s="26">
        <v>0</v>
      </c>
    </row>
    <row r="848" spans="2:19" ht="24.75" customHeight="1" thickBot="1" x14ac:dyDescent="0.3">
      <c r="B848" s="1" t="s">
        <v>21</v>
      </c>
      <c r="C848" s="10" t="s">
        <v>1738</v>
      </c>
      <c r="D848" s="10" t="s">
        <v>1739</v>
      </c>
      <c r="E848" s="10" t="s">
        <v>1740</v>
      </c>
      <c r="F848" s="10" t="s">
        <v>1733</v>
      </c>
      <c r="G848" s="27">
        <v>99110.16</v>
      </c>
      <c r="H848" s="10">
        <v>340</v>
      </c>
      <c r="I848" s="23">
        <f>G848*H848/1000</f>
        <v>33697.454399999995</v>
      </c>
      <c r="J848" s="23" t="s">
        <v>26</v>
      </c>
      <c r="K848" s="23">
        <v>1</v>
      </c>
      <c r="L848" s="26">
        <v>49110.16</v>
      </c>
      <c r="M848" s="67">
        <f>H848*L848/1000</f>
        <v>16697.454399999999</v>
      </c>
      <c r="N848" s="26">
        <v>0</v>
      </c>
      <c r="O848" s="26">
        <v>0</v>
      </c>
      <c r="P848" s="26">
        <v>0</v>
      </c>
      <c r="Q848" s="26">
        <v>0</v>
      </c>
      <c r="R848" s="26">
        <v>50000</v>
      </c>
      <c r="S848" s="26">
        <v>17000</v>
      </c>
    </row>
    <row r="849" spans="2:19" ht="16.5" customHeight="1" thickTop="1" thickBot="1" x14ac:dyDescent="0.35">
      <c r="C849" s="103"/>
      <c r="D849" s="103"/>
      <c r="E849" s="15"/>
      <c r="F849" s="15"/>
      <c r="G849" s="18"/>
      <c r="H849" s="18">
        <f>M849+O849+Q849+S849</f>
        <v>103307.61600000001</v>
      </c>
      <c r="I849" s="53">
        <f>SUM(I847:I848)</f>
        <v>103307.61600000001</v>
      </c>
      <c r="J849" s="65"/>
      <c r="K849" s="65"/>
      <c r="L849" s="55"/>
      <c r="M849" s="53">
        <f>SUM(M847:M848)</f>
        <v>16697.454399999999</v>
      </c>
      <c r="N849" s="55"/>
      <c r="O849" s="53">
        <f>SUM(O847:O848)</f>
        <v>34805.080800000003</v>
      </c>
      <c r="P849" s="55"/>
      <c r="Q849" s="53">
        <f>SUM(Q847:Q848)</f>
        <v>34805.080800000003</v>
      </c>
      <c r="R849" s="55"/>
      <c r="S849" s="53">
        <f>SUM(S847:S848)</f>
        <v>17000</v>
      </c>
    </row>
    <row r="850" spans="2:19" ht="15.75" customHeight="1" thickTop="1" x14ac:dyDescent="0.25">
      <c r="C850" s="19"/>
      <c r="D850" s="20" t="s">
        <v>1741</v>
      </c>
      <c r="E850" s="20"/>
      <c r="F850" s="20"/>
      <c r="G850" s="33"/>
      <c r="H850" s="33">
        <f>H849-I849</f>
        <v>0</v>
      </c>
      <c r="I850" s="56"/>
      <c r="J850" s="68"/>
      <c r="K850" s="68"/>
      <c r="L850" s="56"/>
      <c r="M850" s="56"/>
      <c r="N850" s="56"/>
      <c r="O850" s="56"/>
      <c r="P850" s="56"/>
      <c r="Q850" s="56"/>
      <c r="R850" s="56"/>
      <c r="S850" s="56"/>
    </row>
    <row r="851" spans="2:19" ht="15" customHeight="1" x14ac:dyDescent="0.25">
      <c r="B851" s="1" t="s">
        <v>21</v>
      </c>
      <c r="C851" s="10" t="s">
        <v>1742</v>
      </c>
      <c r="D851" s="10" t="s">
        <v>1743</v>
      </c>
      <c r="E851" s="10" t="s">
        <v>1744</v>
      </c>
      <c r="F851" s="10" t="s">
        <v>1733</v>
      </c>
      <c r="G851" s="10">
        <v>4000</v>
      </c>
      <c r="H851" s="10">
        <v>525</v>
      </c>
      <c r="I851" s="23">
        <f>G851*H851/1000</f>
        <v>2100</v>
      </c>
      <c r="J851" s="23" t="s">
        <v>26</v>
      </c>
      <c r="K851" s="23">
        <v>2</v>
      </c>
      <c r="L851" s="26">
        <v>0</v>
      </c>
      <c r="M851" s="26">
        <v>0</v>
      </c>
      <c r="N851" s="26">
        <v>4000</v>
      </c>
      <c r="O851" s="26">
        <v>2100</v>
      </c>
      <c r="P851" s="26">
        <v>0</v>
      </c>
      <c r="Q851" s="26">
        <v>0</v>
      </c>
      <c r="R851" s="26">
        <v>0</v>
      </c>
      <c r="S851" s="26">
        <v>0</v>
      </c>
    </row>
    <row r="852" spans="2:19" ht="15" customHeight="1" thickBot="1" x14ac:dyDescent="0.3">
      <c r="B852" s="1" t="s">
        <v>21</v>
      </c>
      <c r="C852" s="10" t="s">
        <v>1745</v>
      </c>
      <c r="D852" s="10" t="s">
        <v>1743</v>
      </c>
      <c r="E852" s="10" t="s">
        <v>1746</v>
      </c>
      <c r="F852" s="10" t="s">
        <v>1733</v>
      </c>
      <c r="G852" s="10">
        <v>3200</v>
      </c>
      <c r="H852" s="10">
        <v>522</v>
      </c>
      <c r="I852" s="26">
        <f>G852*H852/1000</f>
        <v>1670.4</v>
      </c>
      <c r="J852" s="23" t="s">
        <v>26</v>
      </c>
      <c r="K852" s="23">
        <v>2</v>
      </c>
      <c r="L852" s="26">
        <v>0</v>
      </c>
      <c r="M852" s="26">
        <v>0</v>
      </c>
      <c r="N852" s="26">
        <v>3200</v>
      </c>
      <c r="O852" s="26">
        <v>1670.4</v>
      </c>
      <c r="P852" s="26">
        <v>0</v>
      </c>
      <c r="Q852" s="26">
        <v>0</v>
      </c>
      <c r="R852" s="26">
        <v>0</v>
      </c>
      <c r="S852" s="26">
        <v>0</v>
      </c>
    </row>
    <row r="853" spans="2:19" ht="16.5" customHeight="1" thickTop="1" thickBot="1" x14ac:dyDescent="0.35">
      <c r="C853" s="103"/>
      <c r="D853" s="103"/>
      <c r="E853" s="15"/>
      <c r="F853" s="15"/>
      <c r="G853" s="15"/>
      <c r="H853" s="15"/>
      <c r="I853" s="53">
        <f>SUM(I851:I852)</f>
        <v>3770.4</v>
      </c>
      <c r="J853" s="65"/>
      <c r="K853" s="65"/>
      <c r="L853" s="55"/>
      <c r="M853" s="53">
        <v>0</v>
      </c>
      <c r="N853" s="55"/>
      <c r="O853" s="53">
        <f>SUM(O851:O852)</f>
        <v>3770.4</v>
      </c>
      <c r="P853" s="55"/>
      <c r="Q853" s="53">
        <v>0</v>
      </c>
      <c r="R853" s="55"/>
      <c r="S853" s="53">
        <v>0</v>
      </c>
    </row>
    <row r="854" spans="2:19" ht="15.75" customHeight="1" thickTop="1" x14ac:dyDescent="0.25">
      <c r="C854" s="19"/>
      <c r="D854" s="20" t="s">
        <v>1747</v>
      </c>
      <c r="E854" s="20"/>
      <c r="F854" s="20"/>
      <c r="G854" s="20"/>
      <c r="H854" s="20"/>
      <c r="I854" s="56"/>
      <c r="J854" s="68"/>
      <c r="K854" s="68"/>
      <c r="L854" s="56"/>
      <c r="M854" s="56"/>
      <c r="N854" s="56"/>
      <c r="O854" s="56"/>
      <c r="P854" s="56"/>
      <c r="Q854" s="56"/>
      <c r="R854" s="56"/>
      <c r="S854" s="56"/>
    </row>
    <row r="855" spans="2:19" ht="15" customHeight="1" x14ac:dyDescent="0.25">
      <c r="B855" s="1" t="s">
        <v>21</v>
      </c>
      <c r="C855" s="10" t="s">
        <v>1748</v>
      </c>
      <c r="D855" s="10" t="s">
        <v>1423</v>
      </c>
      <c r="E855" s="10" t="s">
        <v>1749</v>
      </c>
      <c r="F855" s="10" t="s">
        <v>1733</v>
      </c>
      <c r="G855" s="10">
        <v>4000</v>
      </c>
      <c r="H855" s="10">
        <v>744</v>
      </c>
      <c r="I855" s="67">
        <f t="shared" ref="I855:I866" si="43">G855*H855/1000</f>
        <v>2976</v>
      </c>
      <c r="J855" s="23" t="s">
        <v>26</v>
      </c>
      <c r="K855" s="23">
        <v>2</v>
      </c>
      <c r="L855" s="26">
        <v>0</v>
      </c>
      <c r="M855" s="26">
        <v>0</v>
      </c>
      <c r="N855" s="26">
        <v>4000</v>
      </c>
      <c r="O855" s="26">
        <v>2976</v>
      </c>
      <c r="P855" s="26">
        <v>0</v>
      </c>
      <c r="Q855" s="26">
        <v>0</v>
      </c>
      <c r="R855" s="26">
        <v>0</v>
      </c>
      <c r="S855" s="26">
        <v>0</v>
      </c>
    </row>
    <row r="856" spans="2:19" ht="15" customHeight="1" x14ac:dyDescent="0.25">
      <c r="B856" s="1" t="s">
        <v>21</v>
      </c>
      <c r="C856" s="10" t="s">
        <v>1750</v>
      </c>
      <c r="D856" s="10" t="s">
        <v>1423</v>
      </c>
      <c r="E856" s="10" t="s">
        <v>1751</v>
      </c>
      <c r="F856" s="10" t="s">
        <v>1733</v>
      </c>
      <c r="G856" s="10">
        <v>4200</v>
      </c>
      <c r="H856" s="10">
        <v>542.4</v>
      </c>
      <c r="I856" s="67">
        <f t="shared" si="43"/>
        <v>2278.08</v>
      </c>
      <c r="J856" s="23" t="s">
        <v>26</v>
      </c>
      <c r="K856" s="23">
        <v>2</v>
      </c>
      <c r="L856" s="26">
        <v>0</v>
      </c>
      <c r="M856" s="26">
        <v>0</v>
      </c>
      <c r="N856" s="26">
        <v>4200</v>
      </c>
      <c r="O856" s="26">
        <v>2278.08</v>
      </c>
      <c r="P856" s="26">
        <v>0</v>
      </c>
      <c r="Q856" s="26">
        <v>0</v>
      </c>
      <c r="R856" s="26">
        <v>0</v>
      </c>
      <c r="S856" s="26">
        <v>0</v>
      </c>
    </row>
    <row r="857" spans="2:19" x14ac:dyDescent="0.25">
      <c r="B857" s="1" t="s">
        <v>21</v>
      </c>
      <c r="C857" s="10" t="s">
        <v>1752</v>
      </c>
      <c r="D857" s="10" t="s">
        <v>1753</v>
      </c>
      <c r="E857" s="10" t="s">
        <v>1754</v>
      </c>
      <c r="F857" s="10" t="s">
        <v>86</v>
      </c>
      <c r="G857" s="10">
        <v>324</v>
      </c>
      <c r="H857" s="10">
        <v>1333.2</v>
      </c>
      <c r="I857" s="67">
        <f t="shared" si="43"/>
        <v>431.95679999999999</v>
      </c>
      <c r="J857" s="23" t="s">
        <v>49</v>
      </c>
      <c r="K857" s="23">
        <v>2</v>
      </c>
      <c r="L857" s="26">
        <v>0</v>
      </c>
      <c r="M857" s="26">
        <v>0</v>
      </c>
      <c r="N857" s="26">
        <v>324</v>
      </c>
      <c r="O857" s="26">
        <v>431.95679999999999</v>
      </c>
      <c r="P857" s="26">
        <v>0</v>
      </c>
      <c r="Q857" s="26">
        <v>0</v>
      </c>
      <c r="R857" s="26">
        <v>0</v>
      </c>
      <c r="S857" s="26">
        <v>0</v>
      </c>
    </row>
    <row r="858" spans="2:19" x14ac:dyDescent="0.25">
      <c r="B858" s="1" t="s">
        <v>21</v>
      </c>
      <c r="C858" s="10" t="s">
        <v>1755</v>
      </c>
      <c r="D858" s="10" t="s">
        <v>1756</v>
      </c>
      <c r="E858" s="10" t="s">
        <v>1757</v>
      </c>
      <c r="F858" s="10" t="s">
        <v>1733</v>
      </c>
      <c r="G858" s="10">
        <v>774</v>
      </c>
      <c r="H858" s="10">
        <v>1010</v>
      </c>
      <c r="I858" s="67">
        <f t="shared" si="43"/>
        <v>781.74</v>
      </c>
      <c r="J858" s="23" t="s">
        <v>49</v>
      </c>
      <c r="K858" s="23">
        <v>2</v>
      </c>
      <c r="L858" s="26">
        <v>0</v>
      </c>
      <c r="M858" s="26">
        <v>0</v>
      </c>
      <c r="N858" s="26">
        <v>774</v>
      </c>
      <c r="O858" s="26">
        <v>781.74</v>
      </c>
      <c r="P858" s="26">
        <v>0</v>
      </c>
      <c r="Q858" s="26">
        <v>0</v>
      </c>
      <c r="R858" s="26">
        <v>0</v>
      </c>
      <c r="S858" s="26">
        <v>0</v>
      </c>
    </row>
    <row r="859" spans="2:19" x14ac:dyDescent="0.25">
      <c r="B859" s="1" t="s">
        <v>21</v>
      </c>
      <c r="C859" s="10" t="s">
        <v>1758</v>
      </c>
      <c r="D859" s="10" t="s">
        <v>1759</v>
      </c>
      <c r="E859" s="10" t="s">
        <v>1759</v>
      </c>
      <c r="F859" s="10" t="s">
        <v>86</v>
      </c>
      <c r="G859" s="10">
        <v>850</v>
      </c>
      <c r="H859" s="10">
        <v>696</v>
      </c>
      <c r="I859" s="67">
        <f t="shared" si="43"/>
        <v>591.6</v>
      </c>
      <c r="J859" s="23" t="s">
        <v>49</v>
      </c>
      <c r="K859" s="23">
        <v>2</v>
      </c>
      <c r="L859" s="26">
        <v>0</v>
      </c>
      <c r="M859" s="26">
        <v>0</v>
      </c>
      <c r="N859" s="26">
        <v>850</v>
      </c>
      <c r="O859" s="26">
        <v>591.6</v>
      </c>
      <c r="P859" s="26">
        <v>0</v>
      </c>
      <c r="Q859" s="26">
        <v>0</v>
      </c>
      <c r="R859" s="26">
        <v>0</v>
      </c>
      <c r="S859" s="26">
        <v>0</v>
      </c>
    </row>
    <row r="860" spans="2:19" x14ac:dyDescent="0.25">
      <c r="B860" s="1" t="s">
        <v>21</v>
      </c>
      <c r="C860" s="10" t="s">
        <v>1760</v>
      </c>
      <c r="D860" s="10" t="s">
        <v>1761</v>
      </c>
      <c r="E860" s="10" t="s">
        <v>1761</v>
      </c>
      <c r="F860" s="10" t="s">
        <v>86</v>
      </c>
      <c r="G860" s="10">
        <v>850</v>
      </c>
      <c r="H860" s="10">
        <v>812</v>
      </c>
      <c r="I860" s="67">
        <f t="shared" si="43"/>
        <v>690.2</v>
      </c>
      <c r="J860" s="23" t="s">
        <v>49</v>
      </c>
      <c r="K860" s="23">
        <v>2</v>
      </c>
      <c r="L860" s="26">
        <v>0</v>
      </c>
      <c r="M860" s="26">
        <v>0</v>
      </c>
      <c r="N860" s="26">
        <v>850</v>
      </c>
      <c r="O860" s="26">
        <v>690.2</v>
      </c>
      <c r="P860" s="26">
        <v>0</v>
      </c>
      <c r="Q860" s="26">
        <v>0</v>
      </c>
      <c r="R860" s="26">
        <v>0</v>
      </c>
      <c r="S860" s="26">
        <v>0</v>
      </c>
    </row>
    <row r="861" spans="2:19" x14ac:dyDescent="0.25">
      <c r="B861" s="1" t="s">
        <v>21</v>
      </c>
      <c r="C861" s="10" t="s">
        <v>1762</v>
      </c>
      <c r="D861" s="10" t="s">
        <v>1763</v>
      </c>
      <c r="E861" s="10" t="s">
        <v>1763</v>
      </c>
      <c r="F861" s="10" t="s">
        <v>1764</v>
      </c>
      <c r="G861" s="10">
        <v>814</v>
      </c>
      <c r="H861" s="10">
        <v>2736</v>
      </c>
      <c r="I861" s="67">
        <f t="shared" si="43"/>
        <v>2227.1039999999998</v>
      </c>
      <c r="J861" s="23" t="s">
        <v>49</v>
      </c>
      <c r="K861" s="23">
        <v>2</v>
      </c>
      <c r="L861" s="26">
        <v>0</v>
      </c>
      <c r="M861" s="26">
        <v>0</v>
      </c>
      <c r="N861" s="26">
        <v>814</v>
      </c>
      <c r="O861" s="26">
        <v>2227.1039999999998</v>
      </c>
      <c r="P861" s="26">
        <v>0</v>
      </c>
      <c r="Q861" s="26">
        <v>0</v>
      </c>
      <c r="R861" s="26">
        <v>0</v>
      </c>
      <c r="S861" s="26">
        <v>0</v>
      </c>
    </row>
    <row r="862" spans="2:19" x14ac:dyDescent="0.25">
      <c r="B862" s="1" t="s">
        <v>21</v>
      </c>
      <c r="C862" s="10" t="s">
        <v>1765</v>
      </c>
      <c r="D862" s="10" t="s">
        <v>1753</v>
      </c>
      <c r="E862" s="10" t="s">
        <v>1766</v>
      </c>
      <c r="F862" s="10" t="s">
        <v>86</v>
      </c>
      <c r="G862" s="10">
        <v>313.44800000000004</v>
      </c>
      <c r="H862" s="10">
        <v>1104</v>
      </c>
      <c r="I862" s="67">
        <f t="shared" si="43"/>
        <v>346.04659200000009</v>
      </c>
      <c r="J862" s="23" t="s">
        <v>49</v>
      </c>
      <c r="K862" s="23">
        <v>2</v>
      </c>
      <c r="L862" s="26">
        <v>8.2899999999999991</v>
      </c>
      <c r="M862" s="26">
        <v>9.1521600000000003</v>
      </c>
      <c r="N862" s="26">
        <v>305.15800000000002</v>
      </c>
      <c r="O862" s="26">
        <v>336.89443200000005</v>
      </c>
      <c r="P862" s="26">
        <v>0</v>
      </c>
      <c r="Q862" s="26">
        <v>0</v>
      </c>
      <c r="R862" s="26">
        <v>0</v>
      </c>
      <c r="S862" s="26">
        <v>0</v>
      </c>
    </row>
    <row r="863" spans="2:19" ht="15" customHeight="1" x14ac:dyDescent="0.25">
      <c r="B863" s="1" t="s">
        <v>21</v>
      </c>
      <c r="C863" s="10" t="s">
        <v>1767</v>
      </c>
      <c r="D863" s="10" t="s">
        <v>1423</v>
      </c>
      <c r="E863" s="10" t="s">
        <v>1768</v>
      </c>
      <c r="F863" s="10" t="s">
        <v>1733</v>
      </c>
      <c r="G863" s="10">
        <v>2500</v>
      </c>
      <c r="H863" s="10">
        <v>2658</v>
      </c>
      <c r="I863" s="67">
        <f t="shared" si="43"/>
        <v>6645</v>
      </c>
      <c r="J863" s="23" t="s">
        <v>26</v>
      </c>
      <c r="K863" s="23">
        <v>2</v>
      </c>
      <c r="L863" s="26">
        <v>0</v>
      </c>
      <c r="M863" s="26">
        <v>0</v>
      </c>
      <c r="N863" s="26">
        <v>2500</v>
      </c>
      <c r="O863" s="26">
        <v>6645</v>
      </c>
      <c r="P863" s="26">
        <v>0</v>
      </c>
      <c r="Q863" s="26">
        <v>0</v>
      </c>
      <c r="R863" s="26">
        <v>0</v>
      </c>
      <c r="S863" s="26">
        <v>0</v>
      </c>
    </row>
    <row r="864" spans="2:19" ht="15" customHeight="1" x14ac:dyDescent="0.25">
      <c r="B864" s="1" t="s">
        <v>21</v>
      </c>
      <c r="C864" s="10" t="s">
        <v>1769</v>
      </c>
      <c r="D864" s="10" t="s">
        <v>1743</v>
      </c>
      <c r="E864" s="10" t="s">
        <v>1770</v>
      </c>
      <c r="F864" s="10" t="s">
        <v>53</v>
      </c>
      <c r="G864" s="10">
        <v>500</v>
      </c>
      <c r="H864" s="10">
        <v>3360</v>
      </c>
      <c r="I864" s="67">
        <f t="shared" si="43"/>
        <v>1680</v>
      </c>
      <c r="J864" s="23" t="s">
        <v>26</v>
      </c>
      <c r="K864" s="23">
        <v>2</v>
      </c>
      <c r="L864" s="26">
        <v>0</v>
      </c>
      <c r="M864" s="26">
        <v>0</v>
      </c>
      <c r="N864" s="26">
        <v>500</v>
      </c>
      <c r="O864" s="26">
        <v>1680</v>
      </c>
      <c r="P864" s="26">
        <v>0</v>
      </c>
      <c r="Q864" s="26">
        <v>0</v>
      </c>
      <c r="R864" s="26">
        <v>0</v>
      </c>
      <c r="S864" s="26">
        <v>0</v>
      </c>
    </row>
    <row r="865" spans="2:19" ht="15" customHeight="1" x14ac:dyDescent="0.25">
      <c r="B865" s="1" t="s">
        <v>21</v>
      </c>
      <c r="C865" s="10" t="s">
        <v>1771</v>
      </c>
      <c r="D865" s="10" t="s">
        <v>1743</v>
      </c>
      <c r="E865" s="10" t="s">
        <v>1772</v>
      </c>
      <c r="F865" s="10" t="s">
        <v>1733</v>
      </c>
      <c r="G865" s="10">
        <v>5350</v>
      </c>
      <c r="H865" s="10">
        <v>504</v>
      </c>
      <c r="I865" s="67">
        <f t="shared" si="43"/>
        <v>2696.4</v>
      </c>
      <c r="J865" s="23" t="s">
        <v>26</v>
      </c>
      <c r="K865" s="23">
        <v>2</v>
      </c>
      <c r="L865" s="26">
        <v>0</v>
      </c>
      <c r="M865" s="26">
        <v>0</v>
      </c>
      <c r="N865" s="26">
        <v>5350</v>
      </c>
      <c r="O865" s="26">
        <v>2696.4</v>
      </c>
      <c r="P865" s="26">
        <v>0</v>
      </c>
      <c r="Q865" s="26">
        <v>0</v>
      </c>
      <c r="R865" s="26">
        <v>0</v>
      </c>
      <c r="S865" s="26">
        <v>0</v>
      </c>
    </row>
    <row r="866" spans="2:19" ht="15" customHeight="1" thickBot="1" x14ac:dyDescent="0.3">
      <c r="B866" s="1" t="s">
        <v>21</v>
      </c>
      <c r="C866" s="10" t="s">
        <v>1773</v>
      </c>
      <c r="D866" s="10" t="s">
        <v>1743</v>
      </c>
      <c r="E866" s="10" t="s">
        <v>1774</v>
      </c>
      <c r="F866" s="10" t="s">
        <v>53</v>
      </c>
      <c r="G866" s="10">
        <v>25</v>
      </c>
      <c r="H866" s="10">
        <v>2160</v>
      </c>
      <c r="I866" s="67">
        <f t="shared" si="43"/>
        <v>54</v>
      </c>
      <c r="J866" s="23" t="s">
        <v>26</v>
      </c>
      <c r="K866" s="23">
        <v>2</v>
      </c>
      <c r="L866" s="26">
        <v>0</v>
      </c>
      <c r="M866" s="26">
        <v>0</v>
      </c>
      <c r="N866" s="26">
        <v>25</v>
      </c>
      <c r="O866" s="26">
        <v>54</v>
      </c>
      <c r="P866" s="26">
        <v>0</v>
      </c>
      <c r="Q866" s="26">
        <v>0</v>
      </c>
      <c r="R866" s="26">
        <v>0</v>
      </c>
      <c r="S866" s="26">
        <v>0</v>
      </c>
    </row>
    <row r="867" spans="2:19" ht="15.75" customHeight="1" thickTop="1" thickBot="1" x14ac:dyDescent="0.35">
      <c r="C867" s="103"/>
      <c r="D867" s="103"/>
      <c r="E867" s="15"/>
      <c r="F867" s="15"/>
      <c r="G867" s="15"/>
      <c r="H867" s="18">
        <f>M867+O867</f>
        <v>21398.127392000002</v>
      </c>
      <c r="I867" s="53">
        <f>SUM(I855:I866)</f>
        <v>21398.127392000002</v>
      </c>
      <c r="J867" s="65"/>
      <c r="K867" s="65"/>
      <c r="L867" s="55"/>
      <c r="M867" s="53">
        <f>SUM(M855:M866)</f>
        <v>9.1521600000000003</v>
      </c>
      <c r="N867" s="55"/>
      <c r="O867" s="53">
        <f>SUM(O855:O866)</f>
        <v>21388.975232000001</v>
      </c>
      <c r="P867" s="55"/>
      <c r="Q867" s="53">
        <v>0</v>
      </c>
      <c r="R867" s="55"/>
      <c r="S867" s="53">
        <v>0</v>
      </c>
    </row>
    <row r="868" spans="2:19" ht="37.5" customHeight="1" thickTop="1" thickBot="1" x14ac:dyDescent="0.3">
      <c r="C868" s="22"/>
      <c r="D868" s="15" t="s">
        <v>1775</v>
      </c>
      <c r="E868" s="15"/>
      <c r="F868" s="15"/>
      <c r="G868" s="15"/>
      <c r="H868" s="15"/>
      <c r="I868" s="55"/>
      <c r="J868" s="68"/>
      <c r="K868" s="68"/>
      <c r="L868" s="55"/>
      <c r="M868" s="55"/>
      <c r="N868" s="55"/>
      <c r="O868" s="55"/>
      <c r="P868" s="55"/>
      <c r="Q868" s="55"/>
      <c r="R868" s="55"/>
      <c r="S868" s="55"/>
    </row>
    <row r="869" spans="2:19" ht="15.75" customHeight="1" thickTop="1" x14ac:dyDescent="0.25">
      <c r="C869" s="19"/>
      <c r="D869" s="20" t="s">
        <v>1776</v>
      </c>
      <c r="E869" s="20"/>
      <c r="F869" s="20"/>
      <c r="G869" s="20"/>
      <c r="H869" s="20"/>
      <c r="I869" s="56"/>
      <c r="J869" s="68"/>
      <c r="K869" s="68"/>
      <c r="L869" s="56"/>
      <c r="M869" s="56"/>
      <c r="N869" s="56"/>
      <c r="O869" s="56"/>
      <c r="P869" s="56"/>
      <c r="Q869" s="56"/>
      <c r="R869" s="56"/>
      <c r="S869" s="56"/>
    </row>
    <row r="870" spans="2:19" ht="23.25" customHeight="1" x14ac:dyDescent="0.25">
      <c r="B870" s="1" t="s">
        <v>21</v>
      </c>
      <c r="C870" s="10" t="s">
        <v>1777</v>
      </c>
      <c r="D870" s="10" t="s">
        <v>1778</v>
      </c>
      <c r="E870" s="10" t="s">
        <v>1779</v>
      </c>
      <c r="F870" s="10" t="s">
        <v>1001</v>
      </c>
      <c r="G870" s="10">
        <v>1.75</v>
      </c>
      <c r="H870" s="10">
        <v>72000</v>
      </c>
      <c r="I870" s="26">
        <f>G870*H870/1000</f>
        <v>126</v>
      </c>
      <c r="J870" s="23" t="s">
        <v>49</v>
      </c>
      <c r="K870" s="23">
        <v>2</v>
      </c>
      <c r="L870" s="26">
        <v>1.75</v>
      </c>
      <c r="M870" s="26">
        <v>126</v>
      </c>
      <c r="N870" s="26">
        <v>0</v>
      </c>
      <c r="O870" s="26">
        <v>0</v>
      </c>
      <c r="P870" s="26">
        <v>0</v>
      </c>
      <c r="Q870" s="26">
        <v>0</v>
      </c>
      <c r="R870" s="26">
        <v>0</v>
      </c>
      <c r="S870" s="26">
        <v>0</v>
      </c>
    </row>
    <row r="871" spans="2:19" ht="23.25" customHeight="1" x14ac:dyDescent="0.25">
      <c r="B871" s="1" t="s">
        <v>21</v>
      </c>
      <c r="C871" s="10" t="s">
        <v>1780</v>
      </c>
      <c r="D871" s="10" t="s">
        <v>1778</v>
      </c>
      <c r="E871" s="10" t="s">
        <v>1781</v>
      </c>
      <c r="F871" s="10" t="s">
        <v>1001</v>
      </c>
      <c r="G871" s="10">
        <v>1.1599999999999999</v>
      </c>
      <c r="H871" s="10">
        <v>72000</v>
      </c>
      <c r="I871" s="26">
        <f>G871*H871/1000</f>
        <v>83.52</v>
      </c>
      <c r="J871" s="23" t="s">
        <v>49</v>
      </c>
      <c r="K871" s="23">
        <v>2</v>
      </c>
      <c r="L871" s="26">
        <v>1.1599999999999999</v>
      </c>
      <c r="M871" s="26">
        <v>83.52</v>
      </c>
      <c r="N871" s="26">
        <v>0</v>
      </c>
      <c r="O871" s="26">
        <v>0</v>
      </c>
      <c r="P871" s="26">
        <v>0</v>
      </c>
      <c r="Q871" s="26">
        <v>0</v>
      </c>
      <c r="R871" s="26">
        <v>0</v>
      </c>
      <c r="S871" s="26">
        <v>0</v>
      </c>
    </row>
    <row r="872" spans="2:19" ht="23.25" customHeight="1" x14ac:dyDescent="0.25">
      <c r="B872" s="1" t="s">
        <v>21</v>
      </c>
      <c r="C872" s="10" t="s">
        <v>1782</v>
      </c>
      <c r="D872" s="10" t="s">
        <v>1783</v>
      </c>
      <c r="E872" s="10" t="s">
        <v>1784</v>
      </c>
      <c r="F872" s="10" t="s">
        <v>1001</v>
      </c>
      <c r="G872" s="10">
        <v>11.35</v>
      </c>
      <c r="H872" s="10">
        <v>52800</v>
      </c>
      <c r="I872" s="26">
        <f>G872*H872/1000</f>
        <v>599.28</v>
      </c>
      <c r="J872" s="23" t="s">
        <v>49</v>
      </c>
      <c r="K872" s="23">
        <v>2</v>
      </c>
      <c r="L872" s="26">
        <v>11.35</v>
      </c>
      <c r="M872" s="26">
        <v>599.28</v>
      </c>
      <c r="N872" s="26">
        <v>0</v>
      </c>
      <c r="O872" s="26">
        <v>0</v>
      </c>
      <c r="P872" s="26">
        <v>0</v>
      </c>
      <c r="Q872" s="26">
        <v>0</v>
      </c>
      <c r="R872" s="26">
        <v>0</v>
      </c>
      <c r="S872" s="26">
        <v>0</v>
      </c>
    </row>
    <row r="873" spans="2:19" ht="23.25" customHeight="1" thickBot="1" x14ac:dyDescent="0.3">
      <c r="B873" s="1" t="s">
        <v>21</v>
      </c>
      <c r="C873" s="10" t="s">
        <v>1785</v>
      </c>
      <c r="D873" s="10" t="s">
        <v>1786</v>
      </c>
      <c r="E873" s="10" t="s">
        <v>1787</v>
      </c>
      <c r="F873" s="10" t="s">
        <v>1001</v>
      </c>
      <c r="G873" s="10">
        <v>0.96</v>
      </c>
      <c r="H873" s="10">
        <v>91200</v>
      </c>
      <c r="I873" s="67">
        <f>G873*H873/1000</f>
        <v>87.552000000000007</v>
      </c>
      <c r="J873" s="23" t="s">
        <v>49</v>
      </c>
      <c r="K873" s="23">
        <v>2</v>
      </c>
      <c r="L873" s="26">
        <v>0.96</v>
      </c>
      <c r="M873" s="26">
        <v>87.552000000000007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>
        <v>0</v>
      </c>
    </row>
    <row r="874" spans="2:19" ht="15.75" customHeight="1" thickTop="1" thickBot="1" x14ac:dyDescent="0.35">
      <c r="C874" s="103"/>
      <c r="D874" s="103"/>
      <c r="E874" s="15"/>
      <c r="F874" s="15"/>
      <c r="G874" s="15"/>
      <c r="H874" s="15"/>
      <c r="I874" s="53">
        <f>SUM(I870:I873)</f>
        <v>896.35199999999998</v>
      </c>
      <c r="J874" s="65"/>
      <c r="K874" s="65"/>
      <c r="L874" s="55"/>
      <c r="M874" s="53">
        <f>SUM(M870:M873)</f>
        <v>896.35199999999998</v>
      </c>
      <c r="N874" s="55"/>
      <c r="O874" s="53">
        <v>0</v>
      </c>
      <c r="P874" s="55"/>
      <c r="Q874" s="53">
        <v>0</v>
      </c>
      <c r="R874" s="55"/>
      <c r="S874" s="53">
        <v>0</v>
      </c>
    </row>
    <row r="875" spans="2:19" ht="15.75" customHeight="1" thickTop="1" x14ac:dyDescent="0.25">
      <c r="C875" s="19"/>
      <c r="D875" s="20" t="s">
        <v>1788</v>
      </c>
      <c r="E875" s="20"/>
      <c r="F875" s="20"/>
      <c r="G875" s="20"/>
      <c r="H875" s="20"/>
      <c r="I875" s="56"/>
      <c r="J875" s="68"/>
      <c r="K875" s="68"/>
      <c r="L875" s="56"/>
      <c r="M875" s="56"/>
      <c r="N875" s="56"/>
      <c r="O875" s="56"/>
      <c r="P875" s="56"/>
      <c r="Q875" s="56"/>
      <c r="R875" s="56"/>
      <c r="S875" s="56"/>
    </row>
    <row r="876" spans="2:19" ht="23.25" customHeight="1" x14ac:dyDescent="0.25">
      <c r="B876" s="1" t="s">
        <v>21</v>
      </c>
      <c r="C876" s="10" t="s">
        <v>1789</v>
      </c>
      <c r="D876" s="10" t="s">
        <v>1790</v>
      </c>
      <c r="E876" s="10" t="s">
        <v>1791</v>
      </c>
      <c r="F876" s="10" t="s">
        <v>1033</v>
      </c>
      <c r="G876" s="10">
        <v>483</v>
      </c>
      <c r="H876" s="10">
        <v>2400</v>
      </c>
      <c r="I876" s="67">
        <f t="shared" ref="I876:I918" si="44">G876*H876/1000</f>
        <v>1159.2</v>
      </c>
      <c r="J876" s="23" t="s">
        <v>49</v>
      </c>
      <c r="K876" s="23">
        <v>2</v>
      </c>
      <c r="L876" s="26">
        <v>483</v>
      </c>
      <c r="M876" s="26">
        <v>1159.2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</row>
    <row r="877" spans="2:19" ht="23.25" customHeight="1" x14ac:dyDescent="0.25">
      <c r="B877" s="1" t="s">
        <v>21</v>
      </c>
      <c r="C877" s="10" t="s">
        <v>1792</v>
      </c>
      <c r="D877" s="10" t="s">
        <v>1324</v>
      </c>
      <c r="E877" s="10" t="s">
        <v>1793</v>
      </c>
      <c r="F877" s="10" t="s">
        <v>86</v>
      </c>
      <c r="G877" s="10">
        <v>91</v>
      </c>
      <c r="H877" s="10">
        <v>600</v>
      </c>
      <c r="I877" s="67">
        <f t="shared" si="44"/>
        <v>54.6</v>
      </c>
      <c r="J877" s="23" t="s">
        <v>49</v>
      </c>
      <c r="K877" s="23">
        <v>2</v>
      </c>
      <c r="L877" s="26">
        <v>91</v>
      </c>
      <c r="M877" s="26">
        <v>54.6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</row>
    <row r="878" spans="2:19" ht="23.25" customHeight="1" x14ac:dyDescent="0.25">
      <c r="B878" s="1" t="s">
        <v>21</v>
      </c>
      <c r="C878" s="10" t="s">
        <v>1794</v>
      </c>
      <c r="D878" s="10" t="s">
        <v>1795</v>
      </c>
      <c r="E878" s="10" t="s">
        <v>1796</v>
      </c>
      <c r="F878" s="10" t="s">
        <v>86</v>
      </c>
      <c r="G878" s="10">
        <v>5995.1999999999989</v>
      </c>
      <c r="H878" s="10">
        <v>120</v>
      </c>
      <c r="I878" s="67">
        <f t="shared" si="44"/>
        <v>719.42399999999986</v>
      </c>
      <c r="J878" s="23" t="s">
        <v>49</v>
      </c>
      <c r="K878" s="23">
        <v>2</v>
      </c>
      <c r="L878" s="26">
        <v>4995.1999999999989</v>
      </c>
      <c r="M878" s="26">
        <v>599.42399999999986</v>
      </c>
      <c r="N878" s="26">
        <v>1000</v>
      </c>
      <c r="O878" s="26">
        <v>120</v>
      </c>
      <c r="P878" s="26">
        <v>0</v>
      </c>
      <c r="Q878" s="26">
        <v>0</v>
      </c>
      <c r="R878" s="26">
        <v>0</v>
      </c>
      <c r="S878" s="26">
        <v>0</v>
      </c>
    </row>
    <row r="879" spans="2:19" ht="36.75" customHeight="1" x14ac:dyDescent="0.25">
      <c r="B879" s="1" t="s">
        <v>21</v>
      </c>
      <c r="C879" s="10" t="s">
        <v>1797</v>
      </c>
      <c r="D879" s="10" t="s">
        <v>1798</v>
      </c>
      <c r="E879" s="10" t="s">
        <v>1798</v>
      </c>
      <c r="F879" s="10" t="s">
        <v>53</v>
      </c>
      <c r="G879" s="10">
        <v>7</v>
      </c>
      <c r="H879" s="10">
        <v>5640</v>
      </c>
      <c r="I879" s="67">
        <f t="shared" si="44"/>
        <v>39.479999999999997</v>
      </c>
      <c r="J879" s="23" t="s">
        <v>49</v>
      </c>
      <c r="K879" s="23">
        <v>2</v>
      </c>
      <c r="L879" s="26">
        <v>7</v>
      </c>
      <c r="M879" s="26">
        <v>39.479999999999997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>
        <v>0</v>
      </c>
    </row>
    <row r="880" spans="2:19" ht="36.75" customHeight="1" x14ac:dyDescent="0.25">
      <c r="B880" s="1" t="s">
        <v>21</v>
      </c>
      <c r="C880" s="10" t="s">
        <v>1799</v>
      </c>
      <c r="D880" s="10" t="s">
        <v>1800</v>
      </c>
      <c r="E880" s="10" t="s">
        <v>1800</v>
      </c>
      <c r="F880" s="10" t="s">
        <v>1033</v>
      </c>
      <c r="G880" s="10">
        <v>10</v>
      </c>
      <c r="H880" s="10">
        <v>3000</v>
      </c>
      <c r="I880" s="67">
        <f t="shared" si="44"/>
        <v>30</v>
      </c>
      <c r="J880" s="23" t="s">
        <v>49</v>
      </c>
      <c r="K880" s="23">
        <v>2</v>
      </c>
      <c r="L880" s="26">
        <v>10</v>
      </c>
      <c r="M880" s="26">
        <v>30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</row>
    <row r="881" spans="2:19" ht="23.25" customHeight="1" x14ac:dyDescent="0.25">
      <c r="B881" s="1" t="s">
        <v>21</v>
      </c>
      <c r="C881" s="10" t="s">
        <v>1801</v>
      </c>
      <c r="D881" s="10" t="s">
        <v>1802</v>
      </c>
      <c r="E881" s="10" t="s">
        <v>1803</v>
      </c>
      <c r="F881" s="10" t="s">
        <v>1804</v>
      </c>
      <c r="G881" s="10">
        <v>8</v>
      </c>
      <c r="H881" s="10">
        <v>2220</v>
      </c>
      <c r="I881" s="67">
        <f t="shared" si="44"/>
        <v>17.760000000000002</v>
      </c>
      <c r="J881" s="23" t="s">
        <v>49</v>
      </c>
      <c r="K881" s="23">
        <v>2</v>
      </c>
      <c r="L881" s="26">
        <v>8</v>
      </c>
      <c r="M881" s="26">
        <v>17.760000000000002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</row>
    <row r="882" spans="2:19" ht="23.25" customHeight="1" x14ac:dyDescent="0.25">
      <c r="B882" s="1" t="s">
        <v>21</v>
      </c>
      <c r="C882" s="10" t="s">
        <v>1805</v>
      </c>
      <c r="D882" s="10" t="s">
        <v>1802</v>
      </c>
      <c r="E882" s="10" t="s">
        <v>1806</v>
      </c>
      <c r="F882" s="10" t="s">
        <v>1804</v>
      </c>
      <c r="G882" s="10">
        <v>6</v>
      </c>
      <c r="H882" s="10">
        <v>2160</v>
      </c>
      <c r="I882" s="67">
        <f t="shared" si="44"/>
        <v>12.96</v>
      </c>
      <c r="J882" s="23" t="s">
        <v>49</v>
      </c>
      <c r="K882" s="23">
        <v>2</v>
      </c>
      <c r="L882" s="26">
        <v>6</v>
      </c>
      <c r="M882" s="26">
        <v>12.96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</row>
    <row r="883" spans="2:19" ht="23.25" customHeight="1" x14ac:dyDescent="0.25">
      <c r="B883" s="1" t="s">
        <v>21</v>
      </c>
      <c r="C883" s="10" t="s">
        <v>1807</v>
      </c>
      <c r="D883" s="10" t="s">
        <v>1808</v>
      </c>
      <c r="E883" s="10" t="s">
        <v>1809</v>
      </c>
      <c r="F883" s="10" t="s">
        <v>53</v>
      </c>
      <c r="G883" s="10">
        <v>272</v>
      </c>
      <c r="H883" s="10">
        <v>2520</v>
      </c>
      <c r="I883" s="67">
        <f t="shared" si="44"/>
        <v>685.44</v>
      </c>
      <c r="J883" s="23" t="s">
        <v>49</v>
      </c>
      <c r="K883" s="23">
        <v>2</v>
      </c>
      <c r="L883" s="26">
        <v>55</v>
      </c>
      <c r="M883" s="26">
        <v>138.6</v>
      </c>
      <c r="N883" s="26">
        <v>217</v>
      </c>
      <c r="O883" s="26">
        <v>546.84</v>
      </c>
      <c r="P883" s="26">
        <v>0</v>
      </c>
      <c r="Q883" s="26">
        <v>0</v>
      </c>
      <c r="R883" s="26">
        <v>0</v>
      </c>
      <c r="S883" s="26">
        <v>0</v>
      </c>
    </row>
    <row r="884" spans="2:19" ht="24.75" customHeight="1" x14ac:dyDescent="0.25">
      <c r="B884" s="1" t="s">
        <v>21</v>
      </c>
      <c r="C884" s="10" t="s">
        <v>1810</v>
      </c>
      <c r="D884" s="10" t="s">
        <v>1811</v>
      </c>
      <c r="E884" s="10" t="s">
        <v>1812</v>
      </c>
      <c r="F884" s="10" t="s">
        <v>1033</v>
      </c>
      <c r="G884" s="10">
        <v>20</v>
      </c>
      <c r="H884" s="10">
        <v>2160</v>
      </c>
      <c r="I884" s="67">
        <f t="shared" si="44"/>
        <v>43.2</v>
      </c>
      <c r="J884" s="23" t="s">
        <v>49</v>
      </c>
      <c r="K884" s="23">
        <v>2</v>
      </c>
      <c r="L884" s="26">
        <v>20</v>
      </c>
      <c r="M884" s="26">
        <v>43.2</v>
      </c>
      <c r="N884" s="26">
        <v>0</v>
      </c>
      <c r="O884" s="26">
        <v>0</v>
      </c>
      <c r="P884" s="26">
        <v>0</v>
      </c>
      <c r="Q884" s="26">
        <v>0</v>
      </c>
      <c r="R884" s="26">
        <v>0</v>
      </c>
      <c r="S884" s="26">
        <v>0</v>
      </c>
    </row>
    <row r="885" spans="2:19" ht="23.25" customHeight="1" x14ac:dyDescent="0.25">
      <c r="B885" s="1" t="s">
        <v>21</v>
      </c>
      <c r="C885" s="10" t="s">
        <v>1813</v>
      </c>
      <c r="D885" s="10" t="s">
        <v>1814</v>
      </c>
      <c r="E885" s="10" t="s">
        <v>1815</v>
      </c>
      <c r="F885" s="10" t="s">
        <v>53</v>
      </c>
      <c r="G885" s="10">
        <v>1</v>
      </c>
      <c r="H885" s="10">
        <v>3000</v>
      </c>
      <c r="I885" s="67">
        <f t="shared" si="44"/>
        <v>3</v>
      </c>
      <c r="J885" s="23" t="s">
        <v>49</v>
      </c>
      <c r="K885" s="23">
        <v>2</v>
      </c>
      <c r="L885" s="26">
        <v>1</v>
      </c>
      <c r="M885" s="26">
        <v>3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</row>
    <row r="886" spans="2:19" ht="24.75" customHeight="1" x14ac:dyDescent="0.25">
      <c r="B886" s="1" t="s">
        <v>21</v>
      </c>
      <c r="C886" s="10" t="s">
        <v>1816</v>
      </c>
      <c r="D886" s="10" t="s">
        <v>1817</v>
      </c>
      <c r="E886" s="10" t="s">
        <v>1818</v>
      </c>
      <c r="F886" s="10" t="s">
        <v>1033</v>
      </c>
      <c r="G886" s="10">
        <v>5</v>
      </c>
      <c r="H886" s="10">
        <v>2000</v>
      </c>
      <c r="I886" s="67">
        <f t="shared" si="44"/>
        <v>10</v>
      </c>
      <c r="J886" s="23" t="s">
        <v>49</v>
      </c>
      <c r="K886" s="23">
        <v>2</v>
      </c>
      <c r="L886" s="26">
        <v>5</v>
      </c>
      <c r="M886" s="26">
        <v>10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</row>
    <row r="887" spans="2:19" ht="23.25" customHeight="1" x14ac:dyDescent="0.25">
      <c r="B887" s="1" t="s">
        <v>21</v>
      </c>
      <c r="C887" s="10" t="s">
        <v>1819</v>
      </c>
      <c r="D887" s="10" t="s">
        <v>1820</v>
      </c>
      <c r="E887" s="10" t="s">
        <v>1821</v>
      </c>
      <c r="F887" s="10" t="s">
        <v>1804</v>
      </c>
      <c r="G887" s="10">
        <v>18</v>
      </c>
      <c r="H887" s="10">
        <v>3240</v>
      </c>
      <c r="I887" s="67">
        <f t="shared" si="44"/>
        <v>58.32</v>
      </c>
      <c r="J887" s="23" t="s">
        <v>49</v>
      </c>
      <c r="K887" s="23">
        <v>2</v>
      </c>
      <c r="L887" s="26">
        <v>18</v>
      </c>
      <c r="M887" s="26">
        <v>58.32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</row>
    <row r="888" spans="2:19" ht="23.25" customHeight="1" x14ac:dyDescent="0.25">
      <c r="B888" s="1" t="s">
        <v>21</v>
      </c>
      <c r="C888" s="10" t="s">
        <v>1822</v>
      </c>
      <c r="D888" s="10" t="s">
        <v>1324</v>
      </c>
      <c r="E888" s="10" t="s">
        <v>1823</v>
      </c>
      <c r="F888" s="10" t="s">
        <v>1804</v>
      </c>
      <c r="G888" s="10">
        <v>54</v>
      </c>
      <c r="H888" s="10">
        <v>1440</v>
      </c>
      <c r="I888" s="67">
        <f t="shared" si="44"/>
        <v>77.760000000000005</v>
      </c>
      <c r="J888" s="23" t="s">
        <v>49</v>
      </c>
      <c r="K888" s="23">
        <v>2</v>
      </c>
      <c r="L888" s="26">
        <v>54</v>
      </c>
      <c r="M888" s="26">
        <v>77.760000000000005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</row>
    <row r="889" spans="2:19" ht="24.75" customHeight="1" x14ac:dyDescent="0.25">
      <c r="B889" s="1" t="s">
        <v>21</v>
      </c>
      <c r="C889" s="10" t="s">
        <v>1824</v>
      </c>
      <c r="D889" s="10" t="s">
        <v>1825</v>
      </c>
      <c r="E889" s="10" t="s">
        <v>1825</v>
      </c>
      <c r="F889" s="10" t="s">
        <v>1432</v>
      </c>
      <c r="G889" s="10">
        <v>38</v>
      </c>
      <c r="H889" s="10">
        <v>168</v>
      </c>
      <c r="I889" s="67">
        <f t="shared" si="44"/>
        <v>6.3840000000000003</v>
      </c>
      <c r="J889" s="23" t="s">
        <v>49</v>
      </c>
      <c r="K889" s="23">
        <v>2</v>
      </c>
      <c r="L889" s="26">
        <v>38</v>
      </c>
      <c r="M889" s="26">
        <v>6.3840000000000003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</row>
    <row r="890" spans="2:19" ht="23.25" customHeight="1" x14ac:dyDescent="0.25">
      <c r="B890" s="1" t="s">
        <v>21</v>
      </c>
      <c r="C890" s="10" t="s">
        <v>1826</v>
      </c>
      <c r="D890" s="10" t="s">
        <v>1827</v>
      </c>
      <c r="E890" s="10" t="s">
        <v>1827</v>
      </c>
      <c r="F890" s="10" t="s">
        <v>53</v>
      </c>
      <c r="G890" s="10">
        <v>107</v>
      </c>
      <c r="H890" s="10">
        <v>1440</v>
      </c>
      <c r="I890" s="67">
        <f t="shared" si="44"/>
        <v>154.08000000000001</v>
      </c>
      <c r="J890" s="23" t="s">
        <v>49</v>
      </c>
      <c r="K890" s="23">
        <v>2</v>
      </c>
      <c r="L890" s="26">
        <v>28</v>
      </c>
      <c r="M890" s="26">
        <v>40.32</v>
      </c>
      <c r="N890" s="26">
        <v>79</v>
      </c>
      <c r="O890" s="26">
        <v>113.76</v>
      </c>
      <c r="P890" s="26">
        <v>0</v>
      </c>
      <c r="Q890" s="26">
        <v>0</v>
      </c>
      <c r="R890" s="26">
        <v>0</v>
      </c>
      <c r="S890" s="26">
        <v>0</v>
      </c>
    </row>
    <row r="891" spans="2:19" ht="23.25" customHeight="1" x14ac:dyDescent="0.25">
      <c r="B891" s="1" t="s">
        <v>21</v>
      </c>
      <c r="C891" s="10" t="s">
        <v>1828</v>
      </c>
      <c r="D891" s="10" t="s">
        <v>1829</v>
      </c>
      <c r="E891" s="10" t="s">
        <v>1830</v>
      </c>
      <c r="F891" s="10" t="s">
        <v>53</v>
      </c>
      <c r="G891" s="10">
        <v>57</v>
      </c>
      <c r="H891" s="10">
        <v>1200</v>
      </c>
      <c r="I891" s="67">
        <f t="shared" si="44"/>
        <v>68.400000000000006</v>
      </c>
      <c r="J891" s="23" t="s">
        <v>49</v>
      </c>
      <c r="K891" s="23">
        <v>2</v>
      </c>
      <c r="L891" s="26">
        <v>51</v>
      </c>
      <c r="M891" s="26">
        <v>61.2</v>
      </c>
      <c r="N891" s="26">
        <v>6</v>
      </c>
      <c r="O891" s="26">
        <v>7.2</v>
      </c>
      <c r="P891" s="26">
        <v>0</v>
      </c>
      <c r="Q891" s="26">
        <v>0</v>
      </c>
      <c r="R891" s="26">
        <v>0</v>
      </c>
      <c r="S891" s="26">
        <v>0</v>
      </c>
    </row>
    <row r="892" spans="2:19" ht="24.75" customHeight="1" x14ac:dyDescent="0.25">
      <c r="B892" s="1" t="s">
        <v>21</v>
      </c>
      <c r="C892" s="10" t="s">
        <v>1831</v>
      </c>
      <c r="D892" s="10" t="s">
        <v>1832</v>
      </c>
      <c r="E892" s="10" t="s">
        <v>1832</v>
      </c>
      <c r="F892" s="10" t="s">
        <v>53</v>
      </c>
      <c r="G892" s="10">
        <v>42</v>
      </c>
      <c r="H892" s="10">
        <v>156</v>
      </c>
      <c r="I892" s="67">
        <f t="shared" si="44"/>
        <v>6.5519999999999996</v>
      </c>
      <c r="J892" s="23" t="s">
        <v>49</v>
      </c>
      <c r="K892" s="23">
        <v>2</v>
      </c>
      <c r="L892" s="26">
        <v>42</v>
      </c>
      <c r="M892" s="26">
        <v>6.5519999999999996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>
        <v>0</v>
      </c>
    </row>
    <row r="893" spans="2:19" ht="23.25" customHeight="1" x14ac:dyDescent="0.25">
      <c r="B893" s="1" t="s">
        <v>21</v>
      </c>
      <c r="C893" s="10" t="s">
        <v>1833</v>
      </c>
      <c r="D893" s="10" t="s">
        <v>1834</v>
      </c>
      <c r="E893" s="10" t="s">
        <v>1835</v>
      </c>
      <c r="F893" s="10" t="s">
        <v>53</v>
      </c>
      <c r="G893" s="10">
        <v>130</v>
      </c>
      <c r="H893" s="10">
        <v>540</v>
      </c>
      <c r="I893" s="67">
        <f t="shared" si="44"/>
        <v>70.2</v>
      </c>
      <c r="J893" s="23" t="s">
        <v>49</v>
      </c>
      <c r="K893" s="23">
        <v>2</v>
      </c>
      <c r="L893" s="26">
        <v>130</v>
      </c>
      <c r="M893" s="26">
        <v>70.2</v>
      </c>
      <c r="N893" s="26">
        <v>0</v>
      </c>
      <c r="O893" s="26">
        <v>0</v>
      </c>
      <c r="P893" s="26">
        <v>0</v>
      </c>
      <c r="Q893" s="26">
        <v>0</v>
      </c>
      <c r="R893" s="26">
        <v>0</v>
      </c>
      <c r="S893" s="26">
        <v>0</v>
      </c>
    </row>
    <row r="894" spans="2:19" ht="23.25" customHeight="1" x14ac:dyDescent="0.25">
      <c r="B894" s="1" t="s">
        <v>21</v>
      </c>
      <c r="C894" s="10" t="s">
        <v>1836</v>
      </c>
      <c r="D894" s="10" t="s">
        <v>1837</v>
      </c>
      <c r="E894" s="10" t="s">
        <v>1838</v>
      </c>
      <c r="F894" s="10" t="s">
        <v>53</v>
      </c>
      <c r="G894" s="10">
        <v>54</v>
      </c>
      <c r="H894" s="10">
        <v>120</v>
      </c>
      <c r="I894" s="67">
        <f t="shared" si="44"/>
        <v>6.48</v>
      </c>
      <c r="J894" s="23" t="s">
        <v>49</v>
      </c>
      <c r="K894" s="23">
        <v>2</v>
      </c>
      <c r="L894" s="26">
        <v>54</v>
      </c>
      <c r="M894" s="26">
        <v>6.48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</row>
    <row r="895" spans="2:19" ht="23.25" customHeight="1" x14ac:dyDescent="0.25">
      <c r="B895" s="1" t="s">
        <v>21</v>
      </c>
      <c r="C895" s="10" t="s">
        <v>1839</v>
      </c>
      <c r="D895" s="10" t="s">
        <v>1840</v>
      </c>
      <c r="E895" s="10" t="s">
        <v>1841</v>
      </c>
      <c r="F895" s="10" t="s">
        <v>53</v>
      </c>
      <c r="G895" s="10">
        <v>10</v>
      </c>
      <c r="H895" s="10">
        <v>1818</v>
      </c>
      <c r="I895" s="67">
        <f t="shared" si="44"/>
        <v>18.18</v>
      </c>
      <c r="J895" s="23" t="s">
        <v>49</v>
      </c>
      <c r="K895" s="23">
        <v>2</v>
      </c>
      <c r="L895" s="26">
        <v>10</v>
      </c>
      <c r="M895" s="26">
        <v>18.18</v>
      </c>
      <c r="N895" s="26">
        <v>0</v>
      </c>
      <c r="O895" s="26">
        <v>0</v>
      </c>
      <c r="P895" s="26">
        <v>0</v>
      </c>
      <c r="Q895" s="26">
        <v>0</v>
      </c>
      <c r="R895" s="26">
        <v>0</v>
      </c>
      <c r="S895" s="26">
        <v>0</v>
      </c>
    </row>
    <row r="896" spans="2:19" ht="23.25" customHeight="1" x14ac:dyDescent="0.25">
      <c r="B896" s="1" t="s">
        <v>21</v>
      </c>
      <c r="C896" s="10" t="s">
        <v>1842</v>
      </c>
      <c r="D896" s="10" t="s">
        <v>1843</v>
      </c>
      <c r="E896" s="10" t="s">
        <v>1844</v>
      </c>
      <c r="F896" s="10" t="s">
        <v>53</v>
      </c>
      <c r="G896" s="10">
        <v>52</v>
      </c>
      <c r="H896" s="10">
        <v>120</v>
      </c>
      <c r="I896" s="67">
        <f t="shared" si="44"/>
        <v>6.24</v>
      </c>
      <c r="J896" s="23" t="s">
        <v>49</v>
      </c>
      <c r="K896" s="23">
        <v>2</v>
      </c>
      <c r="L896" s="26">
        <v>52</v>
      </c>
      <c r="M896" s="26">
        <v>6.24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>
        <v>0</v>
      </c>
    </row>
    <row r="897" spans="2:19" ht="23.25" customHeight="1" x14ac:dyDescent="0.25">
      <c r="B897" s="1" t="s">
        <v>21</v>
      </c>
      <c r="C897" s="10" t="s">
        <v>1845</v>
      </c>
      <c r="D897" s="10" t="s">
        <v>1846</v>
      </c>
      <c r="E897" s="10" t="s">
        <v>1847</v>
      </c>
      <c r="F897" s="10" t="s">
        <v>1804</v>
      </c>
      <c r="G897" s="10">
        <v>142</v>
      </c>
      <c r="H897" s="10">
        <v>1320</v>
      </c>
      <c r="I897" s="67">
        <f t="shared" si="44"/>
        <v>187.44</v>
      </c>
      <c r="J897" s="23" t="s">
        <v>49</v>
      </c>
      <c r="K897" s="23">
        <v>2</v>
      </c>
      <c r="L897" s="26">
        <v>131</v>
      </c>
      <c r="M897" s="26">
        <v>172.92</v>
      </c>
      <c r="N897" s="26">
        <v>11</v>
      </c>
      <c r="O897" s="26">
        <v>14.52</v>
      </c>
      <c r="P897" s="26">
        <v>0</v>
      </c>
      <c r="Q897" s="26">
        <v>0</v>
      </c>
      <c r="R897" s="26">
        <v>0</v>
      </c>
      <c r="S897" s="26">
        <v>0</v>
      </c>
    </row>
    <row r="898" spans="2:19" ht="23.25" customHeight="1" x14ac:dyDescent="0.25">
      <c r="B898" s="1" t="s">
        <v>21</v>
      </c>
      <c r="C898" s="10" t="s">
        <v>1848</v>
      </c>
      <c r="D898" s="10" t="s">
        <v>1849</v>
      </c>
      <c r="E898" s="10" t="s">
        <v>1850</v>
      </c>
      <c r="F898" s="10" t="s">
        <v>1098</v>
      </c>
      <c r="G898" s="10">
        <v>47</v>
      </c>
      <c r="H898" s="10">
        <v>360</v>
      </c>
      <c r="I898" s="67">
        <f t="shared" si="44"/>
        <v>16.920000000000002</v>
      </c>
      <c r="J898" s="23" t="s">
        <v>49</v>
      </c>
      <c r="K898" s="23">
        <v>2</v>
      </c>
      <c r="L898" s="26">
        <v>47</v>
      </c>
      <c r="M898" s="26">
        <v>16.920000000000002</v>
      </c>
      <c r="N898" s="26">
        <v>0</v>
      </c>
      <c r="O898" s="26">
        <v>0</v>
      </c>
      <c r="P898" s="26">
        <v>0</v>
      </c>
      <c r="Q898" s="26">
        <v>0</v>
      </c>
      <c r="R898" s="26">
        <v>0</v>
      </c>
      <c r="S898" s="26">
        <v>0</v>
      </c>
    </row>
    <row r="899" spans="2:19" ht="23.25" customHeight="1" x14ac:dyDescent="0.25">
      <c r="B899" s="1" t="s">
        <v>21</v>
      </c>
      <c r="C899" s="10" t="s">
        <v>1851</v>
      </c>
      <c r="D899" s="10" t="s">
        <v>1852</v>
      </c>
      <c r="E899" s="10" t="s">
        <v>1852</v>
      </c>
      <c r="F899" s="10" t="s">
        <v>25</v>
      </c>
      <c r="G899" s="10">
        <v>22</v>
      </c>
      <c r="H899" s="10">
        <v>60</v>
      </c>
      <c r="I899" s="67">
        <f t="shared" si="44"/>
        <v>1.32</v>
      </c>
      <c r="J899" s="23" t="s">
        <v>49</v>
      </c>
      <c r="K899" s="23">
        <v>2</v>
      </c>
      <c r="L899" s="26">
        <v>22</v>
      </c>
      <c r="M899" s="26">
        <v>1.32</v>
      </c>
      <c r="N899" s="26">
        <v>0</v>
      </c>
      <c r="O899" s="26">
        <v>0</v>
      </c>
      <c r="P899" s="26">
        <v>0</v>
      </c>
      <c r="Q899" s="26">
        <v>0</v>
      </c>
      <c r="R899" s="26">
        <v>0</v>
      </c>
      <c r="S899" s="26">
        <v>0</v>
      </c>
    </row>
    <row r="900" spans="2:19" ht="23.25" customHeight="1" x14ac:dyDescent="0.25">
      <c r="B900" s="1" t="s">
        <v>21</v>
      </c>
      <c r="C900" s="10" t="s">
        <v>1853</v>
      </c>
      <c r="D900" s="10" t="s">
        <v>1854</v>
      </c>
      <c r="E900" s="10" t="s">
        <v>1855</v>
      </c>
      <c r="F900" s="10" t="s">
        <v>1856</v>
      </c>
      <c r="G900" s="10">
        <v>10</v>
      </c>
      <c r="H900" s="10">
        <v>1200</v>
      </c>
      <c r="I900" s="67">
        <f t="shared" si="44"/>
        <v>12</v>
      </c>
      <c r="J900" s="23" t="s">
        <v>49</v>
      </c>
      <c r="K900" s="23">
        <v>2</v>
      </c>
      <c r="L900" s="26">
        <v>10</v>
      </c>
      <c r="M900" s="26">
        <v>12</v>
      </c>
      <c r="N900" s="26">
        <v>0</v>
      </c>
      <c r="O900" s="26">
        <v>0</v>
      </c>
      <c r="P900" s="26">
        <v>0</v>
      </c>
      <c r="Q900" s="26">
        <v>0</v>
      </c>
      <c r="R900" s="26">
        <v>0</v>
      </c>
      <c r="S900" s="26">
        <v>0</v>
      </c>
    </row>
    <row r="901" spans="2:19" ht="23.25" customHeight="1" x14ac:dyDescent="0.25">
      <c r="B901" s="1" t="s">
        <v>21</v>
      </c>
      <c r="C901" s="34" t="s">
        <v>1857</v>
      </c>
      <c r="D901" s="10" t="s">
        <v>1802</v>
      </c>
      <c r="E901" s="10" t="s">
        <v>1858</v>
      </c>
      <c r="F901" s="10" t="s">
        <v>315</v>
      </c>
      <c r="G901" s="10">
        <v>19</v>
      </c>
      <c r="H901" s="10">
        <v>2400</v>
      </c>
      <c r="I901" s="67">
        <f t="shared" si="44"/>
        <v>45.6</v>
      </c>
      <c r="J901" s="23" t="s">
        <v>49</v>
      </c>
      <c r="K901" s="23">
        <v>2</v>
      </c>
      <c r="L901" s="26">
        <v>19</v>
      </c>
      <c r="M901" s="26">
        <v>45.6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>
        <v>0</v>
      </c>
    </row>
    <row r="902" spans="2:19" ht="23.25" customHeight="1" x14ac:dyDescent="0.25">
      <c r="B902" s="1" t="s">
        <v>21</v>
      </c>
      <c r="C902" s="10" t="s">
        <v>1859</v>
      </c>
      <c r="D902" s="10" t="s">
        <v>1860</v>
      </c>
      <c r="E902" s="10" t="s">
        <v>1861</v>
      </c>
      <c r="F902" s="10" t="s">
        <v>1862</v>
      </c>
      <c r="G902" s="10">
        <v>20</v>
      </c>
      <c r="H902" s="10">
        <v>6600</v>
      </c>
      <c r="I902" s="67">
        <f t="shared" si="44"/>
        <v>132</v>
      </c>
      <c r="J902" s="23" t="s">
        <v>49</v>
      </c>
      <c r="K902" s="23">
        <v>2</v>
      </c>
      <c r="L902" s="26">
        <v>20</v>
      </c>
      <c r="M902" s="26">
        <v>132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</row>
    <row r="903" spans="2:19" ht="23.25" customHeight="1" x14ac:dyDescent="0.25">
      <c r="B903" s="1" t="s">
        <v>21</v>
      </c>
      <c r="C903" s="10" t="s">
        <v>1863</v>
      </c>
      <c r="D903" s="10" t="s">
        <v>1864</v>
      </c>
      <c r="E903" s="10" t="s">
        <v>1864</v>
      </c>
      <c r="F903" s="10" t="s">
        <v>53</v>
      </c>
      <c r="G903" s="10">
        <v>14</v>
      </c>
      <c r="H903" s="10">
        <v>120</v>
      </c>
      <c r="I903" s="67">
        <f t="shared" si="44"/>
        <v>1.68</v>
      </c>
      <c r="J903" s="23" t="s">
        <v>49</v>
      </c>
      <c r="K903" s="23">
        <v>2</v>
      </c>
      <c r="L903" s="26">
        <v>14</v>
      </c>
      <c r="M903" s="26">
        <v>1.68</v>
      </c>
      <c r="N903" s="26">
        <v>0</v>
      </c>
      <c r="O903" s="26">
        <v>0</v>
      </c>
      <c r="P903" s="26">
        <v>0</v>
      </c>
      <c r="Q903" s="26">
        <v>0</v>
      </c>
      <c r="R903" s="26">
        <v>0</v>
      </c>
      <c r="S903" s="26">
        <v>0</v>
      </c>
    </row>
    <row r="904" spans="2:19" ht="23.25" customHeight="1" x14ac:dyDescent="0.25">
      <c r="B904" s="1" t="s">
        <v>21</v>
      </c>
      <c r="C904" s="10" t="s">
        <v>1865</v>
      </c>
      <c r="D904" s="10" t="s">
        <v>1866</v>
      </c>
      <c r="E904" s="10" t="s">
        <v>1867</v>
      </c>
      <c r="F904" s="10" t="s">
        <v>53</v>
      </c>
      <c r="G904" s="10">
        <v>30</v>
      </c>
      <c r="H904" s="10">
        <v>180</v>
      </c>
      <c r="I904" s="67">
        <f t="shared" si="44"/>
        <v>5.4</v>
      </c>
      <c r="J904" s="23" t="s">
        <v>49</v>
      </c>
      <c r="K904" s="23">
        <v>2</v>
      </c>
      <c r="L904" s="26">
        <v>30</v>
      </c>
      <c r="M904" s="26">
        <v>5.4</v>
      </c>
      <c r="N904" s="26">
        <v>0</v>
      </c>
      <c r="O904" s="26">
        <v>0</v>
      </c>
      <c r="P904" s="26">
        <v>0</v>
      </c>
      <c r="Q904" s="26">
        <v>0</v>
      </c>
      <c r="R904" s="26">
        <v>0</v>
      </c>
      <c r="S904" s="26">
        <v>0</v>
      </c>
    </row>
    <row r="905" spans="2:19" ht="23.25" customHeight="1" x14ac:dyDescent="0.25">
      <c r="B905" s="1" t="s">
        <v>21</v>
      </c>
      <c r="C905" s="10" t="s">
        <v>1868</v>
      </c>
      <c r="D905" s="10" t="s">
        <v>1869</v>
      </c>
      <c r="E905" s="10" t="s">
        <v>1870</v>
      </c>
      <c r="F905" s="10" t="s">
        <v>1033</v>
      </c>
      <c r="G905" s="10">
        <v>140</v>
      </c>
      <c r="H905" s="10">
        <v>3000</v>
      </c>
      <c r="I905" s="67">
        <f t="shared" si="44"/>
        <v>420</v>
      </c>
      <c r="J905" s="23" t="s">
        <v>49</v>
      </c>
      <c r="K905" s="23">
        <v>2</v>
      </c>
      <c r="L905" s="26">
        <v>140</v>
      </c>
      <c r="M905" s="26">
        <v>420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</row>
    <row r="906" spans="2:19" ht="23.25" customHeight="1" x14ac:dyDescent="0.25">
      <c r="B906" s="1" t="s">
        <v>21</v>
      </c>
      <c r="C906" s="10" t="s">
        <v>1871</v>
      </c>
      <c r="D906" s="10" t="s">
        <v>1872</v>
      </c>
      <c r="E906" s="10" t="s">
        <v>1873</v>
      </c>
      <c r="F906" s="10" t="s">
        <v>1874</v>
      </c>
      <c r="G906" s="10">
        <v>2</v>
      </c>
      <c r="H906" s="10">
        <v>7200</v>
      </c>
      <c r="I906" s="67">
        <f t="shared" si="44"/>
        <v>14.4</v>
      </c>
      <c r="J906" s="23" t="s">
        <v>49</v>
      </c>
      <c r="K906" s="23">
        <v>2</v>
      </c>
      <c r="L906" s="26">
        <v>2</v>
      </c>
      <c r="M906" s="26">
        <v>14.4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</row>
    <row r="907" spans="2:19" ht="23.25" customHeight="1" x14ac:dyDescent="0.25">
      <c r="B907" s="1" t="s">
        <v>21</v>
      </c>
      <c r="C907" s="10" t="s">
        <v>1875</v>
      </c>
      <c r="D907" s="10" t="s">
        <v>1876</v>
      </c>
      <c r="E907" s="10" t="s">
        <v>1877</v>
      </c>
      <c r="F907" s="10" t="s">
        <v>53</v>
      </c>
      <c r="G907" s="10">
        <v>18</v>
      </c>
      <c r="H907" s="10">
        <v>1387.2</v>
      </c>
      <c r="I907" s="67">
        <f t="shared" si="44"/>
        <v>24.969600000000003</v>
      </c>
      <c r="J907" s="23" t="s">
        <v>49</v>
      </c>
      <c r="K907" s="23">
        <v>2</v>
      </c>
      <c r="L907" s="26">
        <v>18</v>
      </c>
      <c r="M907" s="26">
        <v>24.969600000000003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>
        <v>0</v>
      </c>
    </row>
    <row r="908" spans="2:19" ht="24.75" customHeight="1" x14ac:dyDescent="0.25">
      <c r="B908" s="1" t="s">
        <v>21</v>
      </c>
      <c r="C908" s="10" t="s">
        <v>1878</v>
      </c>
      <c r="D908" s="10" t="s">
        <v>1879</v>
      </c>
      <c r="E908" s="10" t="s">
        <v>1880</v>
      </c>
      <c r="F908" s="10" t="s">
        <v>1874</v>
      </c>
      <c r="G908" s="10">
        <v>50</v>
      </c>
      <c r="H908" s="10">
        <v>1440</v>
      </c>
      <c r="I908" s="67">
        <f t="shared" si="44"/>
        <v>72</v>
      </c>
      <c r="J908" s="23" t="s">
        <v>49</v>
      </c>
      <c r="K908" s="23">
        <v>2</v>
      </c>
      <c r="L908" s="26">
        <v>50</v>
      </c>
      <c r="M908" s="26">
        <v>72</v>
      </c>
      <c r="N908" s="26">
        <v>0</v>
      </c>
      <c r="O908" s="26">
        <v>0</v>
      </c>
      <c r="P908" s="26">
        <v>0</v>
      </c>
      <c r="Q908" s="26">
        <v>0</v>
      </c>
      <c r="R908" s="26">
        <v>0</v>
      </c>
      <c r="S908" s="26">
        <v>0</v>
      </c>
    </row>
    <row r="909" spans="2:19" ht="23.25" customHeight="1" x14ac:dyDescent="0.25">
      <c r="B909" s="1" t="s">
        <v>21</v>
      </c>
      <c r="C909" s="10" t="s">
        <v>1881</v>
      </c>
      <c r="D909" s="10" t="s">
        <v>1882</v>
      </c>
      <c r="E909" s="10" t="s">
        <v>1883</v>
      </c>
      <c r="F909" s="10" t="s">
        <v>53</v>
      </c>
      <c r="G909" s="10">
        <v>6</v>
      </c>
      <c r="H909" s="10">
        <v>13200</v>
      </c>
      <c r="I909" s="67">
        <f t="shared" si="44"/>
        <v>79.2</v>
      </c>
      <c r="J909" s="23" t="s">
        <v>49</v>
      </c>
      <c r="K909" s="23">
        <v>2</v>
      </c>
      <c r="L909" s="26">
        <v>6</v>
      </c>
      <c r="M909" s="26">
        <v>79.2</v>
      </c>
      <c r="N909" s="26">
        <v>0</v>
      </c>
      <c r="O909" s="26">
        <v>0</v>
      </c>
      <c r="P909" s="26">
        <v>0</v>
      </c>
      <c r="Q909" s="26">
        <v>0</v>
      </c>
      <c r="R909" s="26">
        <v>0</v>
      </c>
      <c r="S909" s="26">
        <v>0</v>
      </c>
    </row>
    <row r="910" spans="2:19" ht="24.75" customHeight="1" x14ac:dyDescent="0.25">
      <c r="B910" s="1" t="s">
        <v>21</v>
      </c>
      <c r="C910" s="10" t="s">
        <v>1884</v>
      </c>
      <c r="D910" s="10" t="s">
        <v>1885</v>
      </c>
      <c r="E910" s="10" t="s">
        <v>1886</v>
      </c>
      <c r="F910" s="10" t="s">
        <v>1856</v>
      </c>
      <c r="G910" s="10">
        <v>2</v>
      </c>
      <c r="H910" s="10">
        <v>516</v>
      </c>
      <c r="I910" s="67">
        <f t="shared" si="44"/>
        <v>1.032</v>
      </c>
      <c r="J910" s="23" t="s">
        <v>49</v>
      </c>
      <c r="K910" s="23">
        <v>2</v>
      </c>
      <c r="L910" s="26">
        <v>2</v>
      </c>
      <c r="M910" s="26">
        <v>1.032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>
        <v>0</v>
      </c>
    </row>
    <row r="911" spans="2:19" ht="23.25" customHeight="1" x14ac:dyDescent="0.25">
      <c r="B911" s="1" t="s">
        <v>21</v>
      </c>
      <c r="C911" s="10" t="s">
        <v>1887</v>
      </c>
      <c r="D911" s="10" t="s">
        <v>1866</v>
      </c>
      <c r="E911" s="10" t="s">
        <v>1888</v>
      </c>
      <c r="F911" s="10" t="s">
        <v>53</v>
      </c>
      <c r="G911" s="10">
        <v>30</v>
      </c>
      <c r="H911" s="10">
        <v>180</v>
      </c>
      <c r="I911" s="67">
        <f t="shared" si="44"/>
        <v>5.4</v>
      </c>
      <c r="J911" s="23" t="s">
        <v>49</v>
      </c>
      <c r="K911" s="23">
        <v>2</v>
      </c>
      <c r="L911" s="26">
        <v>30</v>
      </c>
      <c r="M911" s="26">
        <v>5.4</v>
      </c>
      <c r="N911" s="26">
        <v>0</v>
      </c>
      <c r="O911" s="26">
        <v>0</v>
      </c>
      <c r="P911" s="26">
        <v>0</v>
      </c>
      <c r="Q911" s="26">
        <v>0</v>
      </c>
      <c r="R911" s="26">
        <v>0</v>
      </c>
      <c r="S911" s="26">
        <v>0</v>
      </c>
    </row>
    <row r="912" spans="2:19" ht="23.25" customHeight="1" x14ac:dyDescent="0.25">
      <c r="B912" s="1" t="s">
        <v>21</v>
      </c>
      <c r="C912" s="10" t="s">
        <v>1889</v>
      </c>
      <c r="D912" s="10" t="s">
        <v>1882</v>
      </c>
      <c r="E912" s="10" t="s">
        <v>1890</v>
      </c>
      <c r="F912" s="10" t="s">
        <v>53</v>
      </c>
      <c r="G912" s="10">
        <v>1</v>
      </c>
      <c r="H912" s="10">
        <v>13200</v>
      </c>
      <c r="I912" s="67">
        <f t="shared" si="44"/>
        <v>13.2</v>
      </c>
      <c r="J912" s="23" t="s">
        <v>49</v>
      </c>
      <c r="K912" s="23">
        <v>2</v>
      </c>
      <c r="L912" s="26">
        <v>1</v>
      </c>
      <c r="M912" s="26">
        <v>13.2</v>
      </c>
      <c r="N912" s="26">
        <v>0</v>
      </c>
      <c r="O912" s="26">
        <v>0</v>
      </c>
      <c r="P912" s="26">
        <v>0</v>
      </c>
      <c r="Q912" s="26">
        <v>0</v>
      </c>
      <c r="R912" s="26">
        <v>0</v>
      </c>
      <c r="S912" s="26">
        <v>0</v>
      </c>
    </row>
    <row r="913" spans="2:19" ht="23.25" customHeight="1" x14ac:dyDescent="0.25">
      <c r="B913" s="1" t="s">
        <v>21</v>
      </c>
      <c r="C913" s="10" t="s">
        <v>1891</v>
      </c>
      <c r="D913" s="10" t="s">
        <v>1892</v>
      </c>
      <c r="E913" s="10" t="s">
        <v>1893</v>
      </c>
      <c r="F913" s="10" t="s">
        <v>1894</v>
      </c>
      <c r="G913" s="10">
        <v>406.55</v>
      </c>
      <c r="H913" s="10">
        <v>1500</v>
      </c>
      <c r="I913" s="67">
        <f t="shared" si="44"/>
        <v>609.82500000000005</v>
      </c>
      <c r="J913" s="23" t="s">
        <v>49</v>
      </c>
      <c r="K913" s="23">
        <v>2</v>
      </c>
      <c r="L913" s="26">
        <v>243</v>
      </c>
      <c r="M913" s="26">
        <v>364.5</v>
      </c>
      <c r="N913" s="26">
        <v>163.55000000000001</v>
      </c>
      <c r="O913" s="26">
        <v>245.32500000000002</v>
      </c>
      <c r="P913" s="26">
        <v>0</v>
      </c>
      <c r="Q913" s="26">
        <v>0</v>
      </c>
      <c r="R913" s="26">
        <v>0</v>
      </c>
      <c r="S913" s="26">
        <v>0</v>
      </c>
    </row>
    <row r="914" spans="2:19" ht="36.75" customHeight="1" x14ac:dyDescent="0.25">
      <c r="B914" s="1" t="s">
        <v>21</v>
      </c>
      <c r="C914" s="10" t="s">
        <v>1895</v>
      </c>
      <c r="D914" s="10" t="s">
        <v>1896</v>
      </c>
      <c r="E914" s="10" t="s">
        <v>1897</v>
      </c>
      <c r="F914" s="10" t="s">
        <v>53</v>
      </c>
      <c r="G914" s="10">
        <v>116</v>
      </c>
      <c r="H914" s="10">
        <v>360</v>
      </c>
      <c r="I914" s="67">
        <f t="shared" si="44"/>
        <v>41.76</v>
      </c>
      <c r="J914" s="23" t="s">
        <v>49</v>
      </c>
      <c r="K914" s="23">
        <v>2</v>
      </c>
      <c r="L914" s="26">
        <v>0</v>
      </c>
      <c r="M914" s="26">
        <v>0</v>
      </c>
      <c r="N914" s="26">
        <v>116</v>
      </c>
      <c r="O914" s="26">
        <v>41.76</v>
      </c>
      <c r="P914" s="26">
        <v>0</v>
      </c>
      <c r="Q914" s="26">
        <v>0</v>
      </c>
      <c r="R914" s="26">
        <v>0</v>
      </c>
      <c r="S914" s="26">
        <v>0</v>
      </c>
    </row>
    <row r="915" spans="2:19" ht="24.75" customHeight="1" x14ac:dyDescent="0.25">
      <c r="B915" s="1" t="s">
        <v>21</v>
      </c>
      <c r="C915" s="10" t="s">
        <v>1898</v>
      </c>
      <c r="D915" s="10" t="s">
        <v>1899</v>
      </c>
      <c r="E915" s="10" t="s">
        <v>1900</v>
      </c>
      <c r="F915" s="10" t="s">
        <v>25</v>
      </c>
      <c r="G915" s="10">
        <v>150</v>
      </c>
      <c r="H915" s="10">
        <v>120</v>
      </c>
      <c r="I915" s="67">
        <f t="shared" si="44"/>
        <v>18</v>
      </c>
      <c r="J915" s="23" t="s">
        <v>49</v>
      </c>
      <c r="K915" s="23">
        <v>2</v>
      </c>
      <c r="L915" s="26">
        <v>150</v>
      </c>
      <c r="M915" s="26">
        <v>18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</row>
    <row r="916" spans="2:19" ht="24.75" customHeight="1" x14ac:dyDescent="0.25">
      <c r="B916" s="1" t="s">
        <v>21</v>
      </c>
      <c r="C916" s="10" t="s">
        <v>1901</v>
      </c>
      <c r="D916" s="10" t="s">
        <v>1902</v>
      </c>
      <c r="E916" s="10" t="s">
        <v>1903</v>
      </c>
      <c r="F916" s="10" t="s">
        <v>25</v>
      </c>
      <c r="G916" s="10">
        <v>15</v>
      </c>
      <c r="H916" s="10">
        <v>500</v>
      </c>
      <c r="I916" s="67">
        <f t="shared" si="44"/>
        <v>7.5</v>
      </c>
      <c r="J916" s="23" t="s">
        <v>49</v>
      </c>
      <c r="K916" s="23">
        <v>2</v>
      </c>
      <c r="L916" s="26">
        <v>15</v>
      </c>
      <c r="M916" s="26">
        <v>7.5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</row>
    <row r="917" spans="2:19" ht="24.75" customHeight="1" x14ac:dyDescent="0.25">
      <c r="B917" s="1" t="s">
        <v>21</v>
      </c>
      <c r="C917" s="10" t="s">
        <v>1904</v>
      </c>
      <c r="D917" s="10" t="s">
        <v>1899</v>
      </c>
      <c r="E917" s="10" t="s">
        <v>1905</v>
      </c>
      <c r="F917" s="10" t="s">
        <v>25</v>
      </c>
      <c r="G917" s="10">
        <v>15</v>
      </c>
      <c r="H917" s="10">
        <v>480</v>
      </c>
      <c r="I917" s="67">
        <f t="shared" si="44"/>
        <v>7.2</v>
      </c>
      <c r="J917" s="23" t="s">
        <v>49</v>
      </c>
      <c r="K917" s="23">
        <v>2</v>
      </c>
      <c r="L917" s="26">
        <v>15</v>
      </c>
      <c r="M917" s="26">
        <v>7.2</v>
      </c>
      <c r="N917" s="26">
        <v>0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</row>
    <row r="918" spans="2:19" ht="24.75" customHeight="1" thickBot="1" x14ac:dyDescent="0.3">
      <c r="B918" s="1" t="s">
        <v>21</v>
      </c>
      <c r="C918" s="10" t="s">
        <v>1906</v>
      </c>
      <c r="D918" s="10" t="s">
        <v>1907</v>
      </c>
      <c r="E918" s="10" t="s">
        <v>1907</v>
      </c>
      <c r="F918" s="10" t="s">
        <v>315</v>
      </c>
      <c r="G918" s="10">
        <v>50</v>
      </c>
      <c r="H918" s="10">
        <v>90</v>
      </c>
      <c r="I918" s="67">
        <f t="shared" si="44"/>
        <v>4.5</v>
      </c>
      <c r="J918" s="23" t="s">
        <v>49</v>
      </c>
      <c r="K918" s="23">
        <v>2</v>
      </c>
      <c r="L918" s="26">
        <v>50</v>
      </c>
      <c r="M918" s="26">
        <v>4.5</v>
      </c>
      <c r="N918" s="26">
        <v>0</v>
      </c>
      <c r="O918" s="26">
        <v>0</v>
      </c>
      <c r="P918" s="26">
        <v>0</v>
      </c>
      <c r="Q918" s="26">
        <v>0</v>
      </c>
      <c r="R918" s="26">
        <v>0</v>
      </c>
      <c r="S918" s="26">
        <v>0</v>
      </c>
    </row>
    <row r="919" spans="2:19" ht="15.75" customHeight="1" thickTop="1" thickBot="1" x14ac:dyDescent="0.35">
      <c r="C919" s="103"/>
      <c r="D919" s="103"/>
      <c r="E919" s="15"/>
      <c r="F919" s="15"/>
      <c r="G919" s="15"/>
      <c r="H919" s="18">
        <f>M919+O919</f>
        <v>4969.0065999999997</v>
      </c>
      <c r="I919" s="53">
        <f>SUM(I876:I918)</f>
        <v>4969.0065999999988</v>
      </c>
      <c r="J919" s="65"/>
      <c r="K919" s="65"/>
      <c r="L919" s="55"/>
      <c r="M919" s="53">
        <f>SUM(M876:M918)</f>
        <v>3879.6015999999995</v>
      </c>
      <c r="N919" s="55"/>
      <c r="O919" s="53">
        <f>SUM(O876:O918)</f>
        <v>1089.405</v>
      </c>
      <c r="P919" s="55"/>
      <c r="Q919" s="53">
        <v>0</v>
      </c>
      <c r="R919" s="55"/>
      <c r="S919" s="53">
        <v>0</v>
      </c>
    </row>
    <row r="920" spans="2:19" ht="15.75" customHeight="1" thickTop="1" x14ac:dyDescent="0.25">
      <c r="C920" s="19"/>
      <c r="D920" s="20" t="s">
        <v>1908</v>
      </c>
      <c r="E920" s="20"/>
      <c r="F920" s="20"/>
      <c r="G920" s="20"/>
      <c r="H920" s="20"/>
      <c r="I920" s="56"/>
      <c r="J920" s="68"/>
      <c r="K920" s="68"/>
      <c r="L920" s="56"/>
      <c r="M920" s="56"/>
      <c r="N920" s="56"/>
      <c r="O920" s="56"/>
      <c r="P920" s="56"/>
      <c r="Q920" s="56"/>
      <c r="R920" s="56"/>
      <c r="S920" s="56"/>
    </row>
    <row r="921" spans="2:19" ht="24.75" customHeight="1" x14ac:dyDescent="0.25">
      <c r="B921" s="1" t="s">
        <v>21</v>
      </c>
      <c r="C921" s="10" t="s">
        <v>1909</v>
      </c>
      <c r="D921" s="10" t="s">
        <v>1910</v>
      </c>
      <c r="E921" s="10" t="s">
        <v>1911</v>
      </c>
      <c r="F921" s="10" t="s">
        <v>53</v>
      </c>
      <c r="G921" s="10">
        <v>0</v>
      </c>
      <c r="H921" s="11">
        <v>4200</v>
      </c>
      <c r="I921" s="23">
        <f t="shared" ref="I921:I929" si="45">G921*H921/1000</f>
        <v>0</v>
      </c>
      <c r="J921" s="23" t="s">
        <v>49</v>
      </c>
      <c r="K921" s="23">
        <v>1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</row>
    <row r="922" spans="2:19" ht="15" customHeight="1" x14ac:dyDescent="0.25">
      <c r="B922" s="1" t="s">
        <v>21</v>
      </c>
      <c r="C922" s="10" t="s">
        <v>1912</v>
      </c>
      <c r="D922" s="10" t="s">
        <v>1913</v>
      </c>
      <c r="E922" s="10" t="s">
        <v>1914</v>
      </c>
      <c r="F922" s="10" t="s">
        <v>53</v>
      </c>
      <c r="G922" s="10">
        <v>732</v>
      </c>
      <c r="H922" s="11">
        <v>56400</v>
      </c>
      <c r="I922" s="23">
        <f t="shared" si="45"/>
        <v>41284.800000000003</v>
      </c>
      <c r="J922" s="23" t="s">
        <v>26</v>
      </c>
      <c r="K922" s="23">
        <v>1</v>
      </c>
      <c r="L922" s="26">
        <f>G922-N922</f>
        <v>552</v>
      </c>
      <c r="M922" s="26">
        <f>H922*L922/1000</f>
        <v>31132.799999999999</v>
      </c>
      <c r="N922" s="26">
        <v>180</v>
      </c>
      <c r="O922" s="26">
        <v>10152</v>
      </c>
      <c r="P922" s="26">
        <v>0</v>
      </c>
      <c r="Q922" s="26">
        <v>0</v>
      </c>
      <c r="R922" s="26">
        <v>0</v>
      </c>
      <c r="S922" s="26">
        <v>0</v>
      </c>
    </row>
    <row r="923" spans="2:19" ht="23.25" customHeight="1" x14ac:dyDescent="0.25">
      <c r="B923" s="1" t="s">
        <v>21</v>
      </c>
      <c r="C923" s="10" t="s">
        <v>1915</v>
      </c>
      <c r="D923" s="10" t="s">
        <v>1916</v>
      </c>
      <c r="E923" s="10" t="s">
        <v>1917</v>
      </c>
      <c r="F923" s="10" t="s">
        <v>53</v>
      </c>
      <c r="G923" s="10">
        <v>25</v>
      </c>
      <c r="H923" s="11">
        <v>23500</v>
      </c>
      <c r="I923" s="23">
        <f t="shared" si="45"/>
        <v>587.5</v>
      </c>
      <c r="J923" s="23" t="s">
        <v>49</v>
      </c>
      <c r="K923" s="23">
        <v>1</v>
      </c>
      <c r="L923" s="26">
        <v>25</v>
      </c>
      <c r="M923" s="26">
        <v>587.5</v>
      </c>
      <c r="N923" s="26">
        <v>0</v>
      </c>
      <c r="O923" s="26">
        <v>0</v>
      </c>
      <c r="P923" s="26">
        <v>0</v>
      </c>
      <c r="Q923" s="26">
        <v>0</v>
      </c>
      <c r="R923" s="26">
        <v>0</v>
      </c>
      <c r="S923" s="26">
        <v>0</v>
      </c>
    </row>
    <row r="924" spans="2:19" ht="15" customHeight="1" x14ac:dyDescent="0.25">
      <c r="B924" s="1" t="s">
        <v>21</v>
      </c>
      <c r="C924" s="10" t="s">
        <v>1918</v>
      </c>
      <c r="D924" s="10" t="s">
        <v>1919</v>
      </c>
      <c r="E924" s="10" t="s">
        <v>1920</v>
      </c>
      <c r="F924" s="10" t="s">
        <v>53</v>
      </c>
      <c r="G924" s="10">
        <v>0</v>
      </c>
      <c r="H924" s="11">
        <v>24500</v>
      </c>
      <c r="I924" s="23">
        <f t="shared" si="45"/>
        <v>0</v>
      </c>
      <c r="J924" s="23" t="s">
        <v>26</v>
      </c>
      <c r="K924" s="23">
        <v>1</v>
      </c>
      <c r="L924" s="26">
        <v>0</v>
      </c>
      <c r="M924" s="26">
        <v>0</v>
      </c>
      <c r="N924" s="26">
        <v>0</v>
      </c>
      <c r="O924" s="26">
        <v>0</v>
      </c>
      <c r="P924" s="26">
        <v>0</v>
      </c>
      <c r="Q924" s="26">
        <v>0</v>
      </c>
      <c r="R924" s="26">
        <v>0</v>
      </c>
      <c r="S924" s="26">
        <v>0</v>
      </c>
    </row>
    <row r="925" spans="2:19" ht="15" customHeight="1" x14ac:dyDescent="0.25">
      <c r="B925" s="1" t="s">
        <v>21</v>
      </c>
      <c r="C925" s="10" t="s">
        <v>1921</v>
      </c>
      <c r="D925" s="10" t="s">
        <v>1919</v>
      </c>
      <c r="E925" s="10" t="s">
        <v>1922</v>
      </c>
      <c r="F925" s="10" t="s">
        <v>53</v>
      </c>
      <c r="G925" s="10">
        <v>33</v>
      </c>
      <c r="H925" s="11">
        <v>150000</v>
      </c>
      <c r="I925" s="23">
        <f t="shared" si="45"/>
        <v>4950</v>
      </c>
      <c r="J925" s="23" t="s">
        <v>26</v>
      </c>
      <c r="K925" s="23">
        <v>1</v>
      </c>
      <c r="L925" s="26">
        <v>0</v>
      </c>
      <c r="M925" s="26">
        <v>0</v>
      </c>
      <c r="N925" s="26">
        <v>33</v>
      </c>
      <c r="O925" s="26">
        <v>4950</v>
      </c>
      <c r="P925" s="26">
        <v>0</v>
      </c>
      <c r="Q925" s="26">
        <v>0</v>
      </c>
      <c r="R925" s="26">
        <v>0</v>
      </c>
      <c r="S925" s="26">
        <v>0</v>
      </c>
    </row>
    <row r="926" spans="2:19" ht="15" customHeight="1" x14ac:dyDescent="0.25">
      <c r="B926" s="1" t="s">
        <v>21</v>
      </c>
      <c r="C926" s="10" t="s">
        <v>1923</v>
      </c>
      <c r="D926" s="10" t="s">
        <v>1913</v>
      </c>
      <c r="E926" s="10" t="s">
        <v>1924</v>
      </c>
      <c r="F926" s="10" t="s">
        <v>53</v>
      </c>
      <c r="G926" s="10">
        <v>22</v>
      </c>
      <c r="H926" s="11">
        <v>173998.8</v>
      </c>
      <c r="I926" s="23">
        <f t="shared" si="45"/>
        <v>3827.9735999999998</v>
      </c>
      <c r="J926" s="23" t="s">
        <v>26</v>
      </c>
      <c r="K926" s="23">
        <v>1</v>
      </c>
      <c r="L926" s="26">
        <v>0</v>
      </c>
      <c r="M926" s="26">
        <v>0</v>
      </c>
      <c r="N926" s="26">
        <v>22</v>
      </c>
      <c r="O926" s="26">
        <v>3827.9735999999998</v>
      </c>
      <c r="P926" s="26">
        <v>0</v>
      </c>
      <c r="Q926" s="26">
        <v>0</v>
      </c>
      <c r="R926" s="26">
        <v>0</v>
      </c>
      <c r="S926" s="26">
        <v>0</v>
      </c>
    </row>
    <row r="927" spans="2:19" ht="15" customHeight="1" x14ac:dyDescent="0.25">
      <c r="B927" s="1" t="s">
        <v>21</v>
      </c>
      <c r="C927" s="10" t="s">
        <v>1925</v>
      </c>
      <c r="D927" s="10" t="s">
        <v>1919</v>
      </c>
      <c r="E927" s="10" t="s">
        <v>1926</v>
      </c>
      <c r="F927" s="10" t="s">
        <v>53</v>
      </c>
      <c r="G927" s="10">
        <v>3</v>
      </c>
      <c r="H927" s="11">
        <v>470000</v>
      </c>
      <c r="I927" s="23">
        <f t="shared" si="45"/>
        <v>1410</v>
      </c>
      <c r="J927" s="23" t="s">
        <v>26</v>
      </c>
      <c r="K927" s="23">
        <v>1</v>
      </c>
      <c r="L927" s="26">
        <v>0</v>
      </c>
      <c r="M927" s="26">
        <v>0</v>
      </c>
      <c r="N927" s="26">
        <v>3</v>
      </c>
      <c r="O927" s="26">
        <v>1410</v>
      </c>
      <c r="P927" s="26">
        <v>0</v>
      </c>
      <c r="Q927" s="26">
        <v>0</v>
      </c>
      <c r="R927" s="26">
        <v>0</v>
      </c>
      <c r="S927" s="26">
        <v>0</v>
      </c>
    </row>
    <row r="928" spans="2:19" ht="23.25" customHeight="1" x14ac:dyDescent="0.25">
      <c r="B928" s="1" t="s">
        <v>21</v>
      </c>
      <c r="C928" s="10" t="s">
        <v>1927</v>
      </c>
      <c r="D928" s="10" t="s">
        <v>1928</v>
      </c>
      <c r="E928" s="10" t="s">
        <v>1929</v>
      </c>
      <c r="F928" s="10" t="s">
        <v>53</v>
      </c>
      <c r="G928" s="10">
        <v>4</v>
      </c>
      <c r="H928" s="11">
        <v>6000</v>
      </c>
      <c r="I928" s="23">
        <f t="shared" si="45"/>
        <v>24</v>
      </c>
      <c r="J928" s="23" t="s">
        <v>49</v>
      </c>
      <c r="K928" s="23">
        <v>1</v>
      </c>
      <c r="L928" s="26">
        <v>4</v>
      </c>
      <c r="M928" s="26">
        <v>24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</row>
    <row r="929" spans="2:19" ht="15" customHeight="1" thickBot="1" x14ac:dyDescent="0.3">
      <c r="B929" s="1" t="s">
        <v>21</v>
      </c>
      <c r="C929" s="10" t="s">
        <v>1930</v>
      </c>
      <c r="D929" s="10" t="s">
        <v>1919</v>
      </c>
      <c r="E929" s="10" t="s">
        <v>1931</v>
      </c>
      <c r="F929" s="10" t="s">
        <v>53</v>
      </c>
      <c r="G929" s="10">
        <v>330</v>
      </c>
      <c r="H929" s="11">
        <v>62977</v>
      </c>
      <c r="I929" s="23">
        <f t="shared" si="45"/>
        <v>20782.41</v>
      </c>
      <c r="J929" s="23" t="s">
        <v>26</v>
      </c>
      <c r="K929" s="23">
        <v>1</v>
      </c>
      <c r="L929" s="26">
        <v>330</v>
      </c>
      <c r="M929" s="26">
        <v>20782.41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</row>
    <row r="930" spans="2:19" ht="15.75" customHeight="1" thickTop="1" thickBot="1" x14ac:dyDescent="0.35">
      <c r="C930" s="103"/>
      <c r="D930" s="103"/>
      <c r="E930" s="15"/>
      <c r="F930" s="15"/>
      <c r="G930" s="15"/>
      <c r="H930" s="18">
        <f>M930+O930</f>
        <v>72866.683600000004</v>
      </c>
      <c r="I930" s="53">
        <f>SUM(I921:I929)</f>
        <v>72866.683600000004</v>
      </c>
      <c r="J930" s="65"/>
      <c r="K930" s="65"/>
      <c r="L930" s="55"/>
      <c r="M930" s="53">
        <f>SUM(M921:M929)</f>
        <v>52526.71</v>
      </c>
      <c r="N930" s="55"/>
      <c r="O930" s="53">
        <f>SUM(O921:O929)</f>
        <v>20339.973600000001</v>
      </c>
      <c r="P930" s="55"/>
      <c r="Q930" s="53">
        <v>0</v>
      </c>
      <c r="R930" s="55"/>
      <c r="S930" s="53">
        <v>0</v>
      </c>
    </row>
    <row r="931" spans="2:19" ht="15.75" customHeight="1" thickTop="1" x14ac:dyDescent="0.25">
      <c r="C931" s="19"/>
      <c r="D931" s="20" t="s">
        <v>1932</v>
      </c>
      <c r="E931" s="20"/>
      <c r="F931" s="20"/>
      <c r="G931" s="20"/>
      <c r="H931" s="20"/>
      <c r="I931" s="56"/>
      <c r="J931" s="68"/>
      <c r="K931" s="68"/>
      <c r="L931" s="56"/>
      <c r="M931" s="56"/>
      <c r="N931" s="56"/>
      <c r="O931" s="56"/>
      <c r="P931" s="56"/>
      <c r="Q931" s="56"/>
      <c r="R931" s="56"/>
      <c r="S931" s="56"/>
    </row>
    <row r="932" spans="2:19" ht="23.25" customHeight="1" x14ac:dyDescent="0.25">
      <c r="B932" s="1" t="s">
        <v>21</v>
      </c>
      <c r="C932" s="10" t="s">
        <v>1933</v>
      </c>
      <c r="D932" s="10" t="s">
        <v>1934</v>
      </c>
      <c r="E932" s="10" t="s">
        <v>1935</v>
      </c>
      <c r="F932" s="10" t="s">
        <v>1874</v>
      </c>
      <c r="G932" s="10">
        <v>10</v>
      </c>
      <c r="H932" s="10">
        <v>1800</v>
      </c>
      <c r="I932" s="26">
        <f>G932*H932/1000</f>
        <v>18</v>
      </c>
      <c r="J932" s="23" t="s">
        <v>49</v>
      </c>
      <c r="K932" s="23">
        <v>2</v>
      </c>
      <c r="L932" s="26">
        <v>10</v>
      </c>
      <c r="M932" s="26">
        <v>18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</row>
    <row r="933" spans="2:19" ht="23.25" customHeight="1" x14ac:dyDescent="0.25">
      <c r="B933" s="1" t="s">
        <v>21</v>
      </c>
      <c r="C933" s="10" t="s">
        <v>1936</v>
      </c>
      <c r="D933" s="10" t="s">
        <v>1937</v>
      </c>
      <c r="E933" s="10" t="s">
        <v>1938</v>
      </c>
      <c r="F933" s="10" t="s">
        <v>1033</v>
      </c>
      <c r="G933" s="10">
        <v>40</v>
      </c>
      <c r="H933" s="10">
        <v>450</v>
      </c>
      <c r="I933" s="26">
        <f>G933*H933/1000</f>
        <v>18</v>
      </c>
      <c r="J933" s="23" t="s">
        <v>49</v>
      </c>
      <c r="K933" s="23">
        <v>2</v>
      </c>
      <c r="L933" s="26">
        <v>40</v>
      </c>
      <c r="M933" s="26">
        <v>18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</row>
    <row r="934" spans="2:19" ht="24.75" customHeight="1" x14ac:dyDescent="0.25">
      <c r="B934" s="1" t="s">
        <v>21</v>
      </c>
      <c r="C934" s="10" t="s">
        <v>1939</v>
      </c>
      <c r="D934" s="10" t="s">
        <v>1940</v>
      </c>
      <c r="E934" s="10" t="s">
        <v>1941</v>
      </c>
      <c r="F934" s="10" t="s">
        <v>1033</v>
      </c>
      <c r="G934" s="10">
        <v>529</v>
      </c>
      <c r="H934" s="10">
        <v>3058.75</v>
      </c>
      <c r="I934" s="67">
        <f>G934*H934/1000</f>
        <v>1618.0787499999999</v>
      </c>
      <c r="J934" s="23" t="s">
        <v>49</v>
      </c>
      <c r="K934" s="23">
        <v>2</v>
      </c>
      <c r="L934" s="26">
        <v>529</v>
      </c>
      <c r="M934" s="26">
        <v>1618.0787499999999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</row>
    <row r="935" spans="2:19" ht="24.75" customHeight="1" x14ac:dyDescent="0.25">
      <c r="B935" s="1" t="s">
        <v>21</v>
      </c>
      <c r="C935" s="10" t="s">
        <v>1942</v>
      </c>
      <c r="D935" s="10" t="s">
        <v>1940</v>
      </c>
      <c r="E935" s="10" t="s">
        <v>1943</v>
      </c>
      <c r="F935" s="10" t="s">
        <v>1033</v>
      </c>
      <c r="G935" s="10">
        <v>48</v>
      </c>
      <c r="H935" s="10">
        <v>3793.75</v>
      </c>
      <c r="I935" s="26">
        <f>G935*H935/1000</f>
        <v>182.1</v>
      </c>
      <c r="J935" s="23" t="s">
        <v>49</v>
      </c>
      <c r="K935" s="23">
        <v>2</v>
      </c>
      <c r="L935" s="26">
        <v>48</v>
      </c>
      <c r="M935" s="26">
        <v>182.1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</row>
    <row r="936" spans="2:19" ht="36.75" customHeight="1" thickBot="1" x14ac:dyDescent="0.3">
      <c r="B936" s="1" t="s">
        <v>21</v>
      </c>
      <c r="C936" s="10" t="s">
        <v>1944</v>
      </c>
      <c r="D936" s="10" t="s">
        <v>1145</v>
      </c>
      <c r="E936" s="10" t="s">
        <v>1945</v>
      </c>
      <c r="F936" s="10" t="s">
        <v>1033</v>
      </c>
      <c r="G936" s="10">
        <v>60</v>
      </c>
      <c r="H936" s="10">
        <v>2537.5</v>
      </c>
      <c r="I936" s="26">
        <f>G936*H936/1000</f>
        <v>152.25</v>
      </c>
      <c r="J936" s="23" t="s">
        <v>49</v>
      </c>
      <c r="K936" s="23">
        <v>2</v>
      </c>
      <c r="L936" s="26">
        <v>60</v>
      </c>
      <c r="M936" s="26">
        <v>152.25</v>
      </c>
      <c r="N936" s="26">
        <v>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</row>
    <row r="937" spans="2:19" ht="15.75" customHeight="1" thickTop="1" thickBot="1" x14ac:dyDescent="0.35">
      <c r="C937" s="103"/>
      <c r="D937" s="103"/>
      <c r="E937" s="15"/>
      <c r="F937" s="15"/>
      <c r="G937" s="15"/>
      <c r="H937" s="15"/>
      <c r="I937" s="53">
        <f>SUM(I932:I936)</f>
        <v>1988.4287499999998</v>
      </c>
      <c r="J937" s="65"/>
      <c r="K937" s="65"/>
      <c r="L937" s="55"/>
      <c r="M937" s="53">
        <f>SUM(M932:M936)</f>
        <v>1988.4287499999998</v>
      </c>
      <c r="N937" s="55"/>
      <c r="O937" s="53">
        <v>0</v>
      </c>
      <c r="P937" s="55"/>
      <c r="Q937" s="53">
        <v>0</v>
      </c>
      <c r="R937" s="55"/>
      <c r="S937" s="53">
        <v>0</v>
      </c>
    </row>
    <row r="938" spans="2:19" ht="25.5" customHeight="1" thickTop="1" x14ac:dyDescent="0.25">
      <c r="C938" s="19"/>
      <c r="D938" s="20" t="s">
        <v>1946</v>
      </c>
      <c r="E938" s="20"/>
      <c r="F938" s="20"/>
      <c r="G938" s="20"/>
      <c r="H938" s="20"/>
      <c r="I938" s="56"/>
      <c r="J938" s="68"/>
      <c r="K938" s="68"/>
      <c r="L938" s="56"/>
      <c r="M938" s="56"/>
      <c r="N938" s="56"/>
      <c r="O938" s="56"/>
      <c r="P938" s="56"/>
      <c r="Q938" s="56"/>
      <c r="R938" s="56"/>
      <c r="S938" s="56"/>
    </row>
    <row r="939" spans="2:19" ht="24.75" customHeight="1" x14ac:dyDescent="0.25">
      <c r="B939" s="1" t="s">
        <v>21</v>
      </c>
      <c r="C939" s="10" t="s">
        <v>1947</v>
      </c>
      <c r="D939" s="10" t="s">
        <v>1948</v>
      </c>
      <c r="E939" s="10" t="s">
        <v>1949</v>
      </c>
      <c r="F939" s="10" t="s">
        <v>86</v>
      </c>
      <c r="G939" s="10">
        <v>29030</v>
      </c>
      <c r="H939" s="10">
        <v>5</v>
      </c>
      <c r="I939" s="26">
        <f>G939*H939/1000</f>
        <v>145.15</v>
      </c>
      <c r="J939" s="23" t="s">
        <v>49</v>
      </c>
      <c r="K939" s="23">
        <v>2</v>
      </c>
      <c r="L939" s="26">
        <v>24030</v>
      </c>
      <c r="M939" s="26">
        <v>120.15</v>
      </c>
      <c r="N939" s="26">
        <v>5000</v>
      </c>
      <c r="O939" s="26">
        <v>25</v>
      </c>
      <c r="P939" s="26">
        <v>0</v>
      </c>
      <c r="Q939" s="26">
        <v>0</v>
      </c>
      <c r="R939" s="26">
        <v>0</v>
      </c>
      <c r="S939" s="26">
        <v>0</v>
      </c>
    </row>
    <row r="940" spans="2:19" ht="23.25" customHeight="1" x14ac:dyDescent="0.25">
      <c r="B940" s="1" t="s">
        <v>21</v>
      </c>
      <c r="C940" s="10" t="s">
        <v>1950</v>
      </c>
      <c r="D940" s="10" t="s">
        <v>1951</v>
      </c>
      <c r="E940" s="10" t="s">
        <v>1952</v>
      </c>
      <c r="F940" s="10" t="s">
        <v>53</v>
      </c>
      <c r="G940" s="10">
        <v>10</v>
      </c>
      <c r="H940" s="10">
        <v>420</v>
      </c>
      <c r="I940" s="26">
        <f>G940*H940/1000</f>
        <v>4.2</v>
      </c>
      <c r="J940" s="23" t="s">
        <v>49</v>
      </c>
      <c r="K940" s="23">
        <v>2</v>
      </c>
      <c r="L940" s="26">
        <v>10</v>
      </c>
      <c r="M940" s="26">
        <v>4.2</v>
      </c>
      <c r="N940" s="26">
        <v>0</v>
      </c>
      <c r="O940" s="26">
        <v>0</v>
      </c>
      <c r="P940" s="26">
        <v>0</v>
      </c>
      <c r="Q940" s="26">
        <v>0</v>
      </c>
      <c r="R940" s="26">
        <v>0</v>
      </c>
      <c r="S940" s="26">
        <v>0</v>
      </c>
    </row>
    <row r="941" spans="2:19" ht="23.25" customHeight="1" thickBot="1" x14ac:dyDescent="0.3">
      <c r="B941" s="1" t="s">
        <v>21</v>
      </c>
      <c r="C941" s="10" t="s">
        <v>1953</v>
      </c>
      <c r="D941" s="10" t="s">
        <v>1954</v>
      </c>
      <c r="E941" s="10" t="s">
        <v>1955</v>
      </c>
      <c r="F941" s="10" t="s">
        <v>1001</v>
      </c>
      <c r="G941" s="10">
        <v>242.7</v>
      </c>
      <c r="H941" s="10">
        <v>4500</v>
      </c>
      <c r="I941" s="26">
        <f>G941*H941/1000</f>
        <v>1092.1500000000001</v>
      </c>
      <c r="J941" s="23" t="s">
        <v>49</v>
      </c>
      <c r="K941" s="23">
        <v>2</v>
      </c>
      <c r="L941" s="26">
        <v>18.2</v>
      </c>
      <c r="M941" s="26">
        <v>81.900000000000006</v>
      </c>
      <c r="N941" s="26">
        <v>224.5</v>
      </c>
      <c r="O941" s="26">
        <v>1010.25</v>
      </c>
      <c r="P941" s="26">
        <v>0</v>
      </c>
      <c r="Q941" s="26">
        <v>0</v>
      </c>
      <c r="R941" s="26">
        <v>0</v>
      </c>
      <c r="S941" s="26">
        <v>0</v>
      </c>
    </row>
    <row r="942" spans="2:19" ht="15.75" customHeight="1" thickTop="1" thickBot="1" x14ac:dyDescent="0.35">
      <c r="C942" s="103"/>
      <c r="D942" s="103"/>
      <c r="E942" s="15"/>
      <c r="F942" s="15"/>
      <c r="G942" s="15"/>
      <c r="H942" s="18">
        <f>M942+O942</f>
        <v>1241.5</v>
      </c>
      <c r="I942" s="53">
        <f>SUM(I939:I941)</f>
        <v>1241.5</v>
      </c>
      <c r="J942" s="65"/>
      <c r="K942" s="65"/>
      <c r="L942" s="55"/>
      <c r="M942" s="53">
        <f>SUM(M939:M941)</f>
        <v>206.25</v>
      </c>
      <c r="N942" s="55"/>
      <c r="O942" s="53">
        <f>SUM(O939:O941)</f>
        <v>1035.25</v>
      </c>
      <c r="P942" s="55"/>
      <c r="Q942" s="53">
        <v>0</v>
      </c>
      <c r="R942" s="55"/>
      <c r="S942" s="53">
        <v>0</v>
      </c>
    </row>
    <row r="943" spans="2:19" ht="15.75" customHeight="1" thickTop="1" x14ac:dyDescent="0.25">
      <c r="C943" s="19"/>
      <c r="D943" s="20" t="s">
        <v>1956</v>
      </c>
      <c r="E943" s="20"/>
      <c r="F943" s="20"/>
      <c r="G943" s="20"/>
      <c r="H943" s="20"/>
      <c r="I943" s="56"/>
      <c r="J943" s="68"/>
      <c r="K943" s="68"/>
      <c r="L943" s="56"/>
      <c r="M943" s="56"/>
      <c r="N943" s="56"/>
      <c r="O943" s="56"/>
      <c r="P943" s="56"/>
      <c r="Q943" s="56"/>
      <c r="R943" s="56"/>
      <c r="S943" s="56"/>
    </row>
    <row r="944" spans="2:19" ht="24.75" customHeight="1" x14ac:dyDescent="0.25">
      <c r="B944" s="1" t="s">
        <v>21</v>
      </c>
      <c r="C944" s="10" t="s">
        <v>1957</v>
      </c>
      <c r="D944" s="10" t="s">
        <v>1958</v>
      </c>
      <c r="E944" s="10" t="s">
        <v>1959</v>
      </c>
      <c r="F944" s="10" t="s">
        <v>53</v>
      </c>
      <c r="G944" s="10">
        <v>6</v>
      </c>
      <c r="H944" s="10">
        <v>25000</v>
      </c>
      <c r="I944" s="67">
        <f t="shared" ref="I944:I977" si="46">G944*H944/1000</f>
        <v>150</v>
      </c>
      <c r="J944" s="23" t="s">
        <v>49</v>
      </c>
      <c r="K944" s="23">
        <v>2</v>
      </c>
      <c r="L944" s="26">
        <v>6</v>
      </c>
      <c r="M944" s="26">
        <v>150</v>
      </c>
      <c r="N944" s="26">
        <v>0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</row>
    <row r="945" spans="2:19" ht="23.25" customHeight="1" x14ac:dyDescent="0.25">
      <c r="B945" s="1" t="s">
        <v>21</v>
      </c>
      <c r="C945" s="10" t="s">
        <v>1960</v>
      </c>
      <c r="D945" s="10" t="s">
        <v>1961</v>
      </c>
      <c r="E945" s="10" t="s">
        <v>1962</v>
      </c>
      <c r="F945" s="10" t="s">
        <v>53</v>
      </c>
      <c r="G945" s="10">
        <v>120</v>
      </c>
      <c r="H945" s="10">
        <v>2700</v>
      </c>
      <c r="I945" s="67">
        <f t="shared" si="46"/>
        <v>324</v>
      </c>
      <c r="J945" s="23" t="s">
        <v>49</v>
      </c>
      <c r="K945" s="23">
        <v>2</v>
      </c>
      <c r="L945" s="26">
        <v>0</v>
      </c>
      <c r="M945" s="26">
        <v>0</v>
      </c>
      <c r="N945" s="26">
        <v>120</v>
      </c>
      <c r="O945" s="26">
        <v>324</v>
      </c>
      <c r="P945" s="26">
        <v>0</v>
      </c>
      <c r="Q945" s="26">
        <v>0</v>
      </c>
      <c r="R945" s="26">
        <v>0</v>
      </c>
      <c r="S945" s="26">
        <v>0</v>
      </c>
    </row>
    <row r="946" spans="2:19" ht="23.25" customHeight="1" x14ac:dyDescent="0.25">
      <c r="B946" s="1" t="s">
        <v>21</v>
      </c>
      <c r="C946" s="10" t="s">
        <v>1963</v>
      </c>
      <c r="D946" s="10" t="s">
        <v>1964</v>
      </c>
      <c r="E946" s="10" t="s">
        <v>1965</v>
      </c>
      <c r="F946" s="10" t="s">
        <v>53</v>
      </c>
      <c r="G946" s="10">
        <v>2</v>
      </c>
      <c r="H946" s="10">
        <v>630</v>
      </c>
      <c r="I946" s="67">
        <f t="shared" si="46"/>
        <v>1.26</v>
      </c>
      <c r="J946" s="23" t="s">
        <v>49</v>
      </c>
      <c r="K946" s="23">
        <v>2</v>
      </c>
      <c r="L946" s="26">
        <v>0</v>
      </c>
      <c r="M946" s="26">
        <v>0</v>
      </c>
      <c r="N946" s="26">
        <v>2</v>
      </c>
      <c r="O946" s="26">
        <v>1.26</v>
      </c>
      <c r="P946" s="26">
        <v>0</v>
      </c>
      <c r="Q946" s="26">
        <v>0</v>
      </c>
      <c r="R946" s="26">
        <v>0</v>
      </c>
      <c r="S946" s="26">
        <v>0</v>
      </c>
    </row>
    <row r="947" spans="2:19" ht="23.25" customHeight="1" x14ac:dyDescent="0.25">
      <c r="B947" s="1" t="s">
        <v>21</v>
      </c>
      <c r="C947" s="10" t="s">
        <v>1966</v>
      </c>
      <c r="D947" s="10" t="s">
        <v>1967</v>
      </c>
      <c r="E947" s="10" t="s">
        <v>1968</v>
      </c>
      <c r="F947" s="10" t="s">
        <v>53</v>
      </c>
      <c r="G947" s="10">
        <v>12</v>
      </c>
      <c r="H947" s="10">
        <v>108</v>
      </c>
      <c r="I947" s="67">
        <f t="shared" si="46"/>
        <v>1.296</v>
      </c>
      <c r="J947" s="23" t="s">
        <v>49</v>
      </c>
      <c r="K947" s="23">
        <v>2</v>
      </c>
      <c r="L947" s="26">
        <v>12</v>
      </c>
      <c r="M947" s="26">
        <v>1.296</v>
      </c>
      <c r="N947" s="26">
        <v>0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</row>
    <row r="948" spans="2:19" ht="23.25" customHeight="1" x14ac:dyDescent="0.25">
      <c r="B948" s="1" t="s">
        <v>21</v>
      </c>
      <c r="C948" s="10" t="s">
        <v>1969</v>
      </c>
      <c r="D948" s="10" t="s">
        <v>1970</v>
      </c>
      <c r="E948" s="10" t="s">
        <v>1971</v>
      </c>
      <c r="F948" s="10" t="s">
        <v>53</v>
      </c>
      <c r="G948" s="10">
        <v>10</v>
      </c>
      <c r="H948" s="10">
        <v>604.79999999999995</v>
      </c>
      <c r="I948" s="67">
        <f t="shared" si="46"/>
        <v>6.048</v>
      </c>
      <c r="J948" s="23" t="s">
        <v>49</v>
      </c>
      <c r="K948" s="23">
        <v>2</v>
      </c>
      <c r="L948" s="26">
        <v>10</v>
      </c>
      <c r="M948" s="26">
        <v>6.048</v>
      </c>
      <c r="N948" s="26">
        <v>0</v>
      </c>
      <c r="O948" s="26">
        <v>0</v>
      </c>
      <c r="P948" s="26">
        <v>0</v>
      </c>
      <c r="Q948" s="26">
        <v>0</v>
      </c>
      <c r="R948" s="26">
        <v>0</v>
      </c>
      <c r="S948" s="26">
        <v>0</v>
      </c>
    </row>
    <row r="949" spans="2:19" ht="23.25" customHeight="1" x14ac:dyDescent="0.25">
      <c r="B949" s="1" t="s">
        <v>21</v>
      </c>
      <c r="C949" s="10" t="s">
        <v>1972</v>
      </c>
      <c r="D949" s="10" t="s">
        <v>1973</v>
      </c>
      <c r="E949" s="10" t="s">
        <v>1974</v>
      </c>
      <c r="F949" s="10" t="s">
        <v>53</v>
      </c>
      <c r="G949" s="10">
        <v>9</v>
      </c>
      <c r="H949" s="10">
        <v>432</v>
      </c>
      <c r="I949" s="67">
        <f t="shared" si="46"/>
        <v>3.8879999999999999</v>
      </c>
      <c r="J949" s="23" t="s">
        <v>49</v>
      </c>
      <c r="K949" s="23">
        <v>2</v>
      </c>
      <c r="L949" s="26">
        <v>9</v>
      </c>
      <c r="M949" s="26">
        <v>3.8879999999999999</v>
      </c>
      <c r="N949" s="26">
        <v>0</v>
      </c>
      <c r="O949" s="26">
        <v>0</v>
      </c>
      <c r="P949" s="26">
        <v>0</v>
      </c>
      <c r="Q949" s="26">
        <v>0</v>
      </c>
      <c r="R949" s="26">
        <v>0</v>
      </c>
      <c r="S949" s="26">
        <v>0</v>
      </c>
    </row>
    <row r="950" spans="2:19" ht="23.25" customHeight="1" x14ac:dyDescent="0.25">
      <c r="B950" s="1" t="s">
        <v>21</v>
      </c>
      <c r="C950" s="10" t="s">
        <v>1975</v>
      </c>
      <c r="D950" s="10" t="s">
        <v>1976</v>
      </c>
      <c r="E950" s="10" t="s">
        <v>1977</v>
      </c>
      <c r="F950" s="10" t="s">
        <v>53</v>
      </c>
      <c r="G950" s="10">
        <v>2</v>
      </c>
      <c r="H950" s="10">
        <v>21000</v>
      </c>
      <c r="I950" s="67">
        <f t="shared" si="46"/>
        <v>42</v>
      </c>
      <c r="J950" s="23" t="s">
        <v>49</v>
      </c>
      <c r="K950" s="23">
        <v>2</v>
      </c>
      <c r="L950" s="26">
        <v>0</v>
      </c>
      <c r="M950" s="26">
        <v>0</v>
      </c>
      <c r="N950" s="26">
        <v>2</v>
      </c>
      <c r="O950" s="26">
        <v>42</v>
      </c>
      <c r="P950" s="26">
        <v>0</v>
      </c>
      <c r="Q950" s="26">
        <v>0</v>
      </c>
      <c r="R950" s="26">
        <v>0</v>
      </c>
      <c r="S950" s="26">
        <v>0</v>
      </c>
    </row>
    <row r="951" spans="2:19" ht="23.25" customHeight="1" x14ac:dyDescent="0.25">
      <c r="B951" s="1" t="s">
        <v>21</v>
      </c>
      <c r="C951" s="10" t="s">
        <v>1978</v>
      </c>
      <c r="D951" s="10" t="s">
        <v>1973</v>
      </c>
      <c r="E951" s="10" t="s">
        <v>1979</v>
      </c>
      <c r="F951" s="10" t="s">
        <v>53</v>
      </c>
      <c r="G951" s="10">
        <v>8</v>
      </c>
      <c r="H951" s="10">
        <v>390</v>
      </c>
      <c r="I951" s="67">
        <f t="shared" si="46"/>
        <v>3.12</v>
      </c>
      <c r="J951" s="23" t="s">
        <v>49</v>
      </c>
      <c r="K951" s="23">
        <v>2</v>
      </c>
      <c r="L951" s="26">
        <v>8</v>
      </c>
      <c r="M951" s="26">
        <v>3.12</v>
      </c>
      <c r="N951" s="26">
        <v>0</v>
      </c>
      <c r="O951" s="26">
        <v>0</v>
      </c>
      <c r="P951" s="26">
        <v>0</v>
      </c>
      <c r="Q951" s="26">
        <v>0</v>
      </c>
      <c r="R951" s="26">
        <v>0</v>
      </c>
      <c r="S951" s="26">
        <v>0</v>
      </c>
    </row>
    <row r="952" spans="2:19" ht="23.25" customHeight="1" x14ac:dyDescent="0.25">
      <c r="B952" s="1" t="s">
        <v>21</v>
      </c>
      <c r="C952" s="10" t="s">
        <v>1980</v>
      </c>
      <c r="D952" s="10" t="s">
        <v>1964</v>
      </c>
      <c r="E952" s="10" t="s">
        <v>1981</v>
      </c>
      <c r="F952" s="10" t="s">
        <v>53</v>
      </c>
      <c r="G952" s="10">
        <v>20</v>
      </c>
      <c r="H952" s="10">
        <v>1000</v>
      </c>
      <c r="I952" s="67">
        <f t="shared" si="46"/>
        <v>20</v>
      </c>
      <c r="J952" s="23" t="s">
        <v>49</v>
      </c>
      <c r="K952" s="23">
        <v>2</v>
      </c>
      <c r="L952" s="26">
        <v>20</v>
      </c>
      <c r="M952" s="26">
        <v>20</v>
      </c>
      <c r="N952" s="26">
        <v>0</v>
      </c>
      <c r="O952" s="26">
        <v>0</v>
      </c>
      <c r="P952" s="26">
        <v>0</v>
      </c>
      <c r="Q952" s="26">
        <v>0</v>
      </c>
      <c r="R952" s="26">
        <v>0</v>
      </c>
      <c r="S952" s="26">
        <v>0</v>
      </c>
    </row>
    <row r="953" spans="2:19" ht="23.25" customHeight="1" x14ac:dyDescent="0.25">
      <c r="B953" s="1" t="s">
        <v>21</v>
      </c>
      <c r="C953" s="10" t="s">
        <v>1982</v>
      </c>
      <c r="D953" s="10" t="s">
        <v>1983</v>
      </c>
      <c r="E953" s="10" t="s">
        <v>1983</v>
      </c>
      <c r="F953" s="10" t="s">
        <v>53</v>
      </c>
      <c r="G953" s="10">
        <v>22</v>
      </c>
      <c r="H953" s="10">
        <v>23760</v>
      </c>
      <c r="I953" s="67">
        <f t="shared" si="46"/>
        <v>522.72</v>
      </c>
      <c r="J953" s="23" t="s">
        <v>49</v>
      </c>
      <c r="K953" s="23">
        <v>2</v>
      </c>
      <c r="L953" s="26">
        <v>22</v>
      </c>
      <c r="M953" s="26">
        <v>522.72</v>
      </c>
      <c r="N953" s="26">
        <v>0</v>
      </c>
      <c r="O953" s="26">
        <v>0</v>
      </c>
      <c r="P953" s="26">
        <v>0</v>
      </c>
      <c r="Q953" s="26">
        <v>0</v>
      </c>
      <c r="R953" s="26">
        <v>0</v>
      </c>
      <c r="S953" s="26">
        <v>0</v>
      </c>
    </row>
    <row r="954" spans="2:19" ht="23.25" customHeight="1" x14ac:dyDescent="0.25">
      <c r="B954" s="1" t="s">
        <v>21</v>
      </c>
      <c r="C954" s="10" t="s">
        <v>1984</v>
      </c>
      <c r="D954" s="10" t="s">
        <v>1985</v>
      </c>
      <c r="E954" s="10" t="s">
        <v>1985</v>
      </c>
      <c r="F954" s="10" t="s">
        <v>53</v>
      </c>
      <c r="G954" s="10">
        <v>5</v>
      </c>
      <c r="H954" s="10">
        <v>96</v>
      </c>
      <c r="I954" s="67">
        <f t="shared" si="46"/>
        <v>0.48</v>
      </c>
      <c r="J954" s="23" t="s">
        <v>49</v>
      </c>
      <c r="K954" s="23">
        <v>2</v>
      </c>
      <c r="L954" s="26">
        <v>5</v>
      </c>
      <c r="M954" s="26">
        <v>0.48</v>
      </c>
      <c r="N954" s="26">
        <v>0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</row>
    <row r="955" spans="2:19" ht="24.75" customHeight="1" x14ac:dyDescent="0.25">
      <c r="B955" s="1" t="s">
        <v>21</v>
      </c>
      <c r="C955" s="10" t="s">
        <v>1986</v>
      </c>
      <c r="D955" s="10" t="s">
        <v>1987</v>
      </c>
      <c r="E955" s="10" t="s">
        <v>1988</v>
      </c>
      <c r="F955" s="10" t="s">
        <v>53</v>
      </c>
      <c r="G955" s="10">
        <v>12</v>
      </c>
      <c r="H955" s="10">
        <v>3240</v>
      </c>
      <c r="I955" s="67">
        <f t="shared" si="46"/>
        <v>38.880000000000003</v>
      </c>
      <c r="J955" s="23" t="s">
        <v>49</v>
      </c>
      <c r="K955" s="23">
        <v>2</v>
      </c>
      <c r="L955" s="26">
        <v>12</v>
      </c>
      <c r="M955" s="26">
        <v>38.880000000000003</v>
      </c>
      <c r="N955" s="26">
        <v>0</v>
      </c>
      <c r="O955" s="26">
        <v>0</v>
      </c>
      <c r="P955" s="26">
        <v>0</v>
      </c>
      <c r="Q955" s="26">
        <v>0</v>
      </c>
      <c r="R955" s="26">
        <v>0</v>
      </c>
      <c r="S955" s="26">
        <v>0</v>
      </c>
    </row>
    <row r="956" spans="2:19" ht="23.25" customHeight="1" x14ac:dyDescent="0.25">
      <c r="B956" s="1" t="s">
        <v>21</v>
      </c>
      <c r="C956" s="10" t="s">
        <v>1989</v>
      </c>
      <c r="D956" s="10" t="s">
        <v>1990</v>
      </c>
      <c r="E956" s="10" t="s">
        <v>1991</v>
      </c>
      <c r="F956" s="10" t="s">
        <v>53</v>
      </c>
      <c r="G956" s="10">
        <v>98</v>
      </c>
      <c r="H956" s="10">
        <v>150</v>
      </c>
      <c r="I956" s="67">
        <f t="shared" si="46"/>
        <v>14.7</v>
      </c>
      <c r="J956" s="23" t="s">
        <v>49</v>
      </c>
      <c r="K956" s="23">
        <v>2</v>
      </c>
      <c r="L956" s="26">
        <v>98</v>
      </c>
      <c r="M956" s="26">
        <v>14.7</v>
      </c>
      <c r="N956" s="26">
        <v>0</v>
      </c>
      <c r="O956" s="26">
        <v>0</v>
      </c>
      <c r="P956" s="26">
        <v>0</v>
      </c>
      <c r="Q956" s="26">
        <v>0</v>
      </c>
      <c r="R956" s="26">
        <v>0</v>
      </c>
      <c r="S956" s="26">
        <v>0</v>
      </c>
    </row>
    <row r="957" spans="2:19" ht="23.25" customHeight="1" x14ac:dyDescent="0.25">
      <c r="B957" s="1" t="s">
        <v>21</v>
      </c>
      <c r="C957" s="10" t="s">
        <v>1992</v>
      </c>
      <c r="D957" s="10" t="s">
        <v>1993</v>
      </c>
      <c r="E957" s="10" t="s">
        <v>1994</v>
      </c>
      <c r="F957" s="10" t="s">
        <v>53</v>
      </c>
      <c r="G957" s="10">
        <v>6</v>
      </c>
      <c r="H957" s="10">
        <v>1200</v>
      </c>
      <c r="I957" s="67">
        <f t="shared" si="46"/>
        <v>7.2</v>
      </c>
      <c r="J957" s="23" t="s">
        <v>49</v>
      </c>
      <c r="K957" s="23">
        <v>2</v>
      </c>
      <c r="L957" s="26">
        <v>6</v>
      </c>
      <c r="M957" s="26">
        <v>7.2</v>
      </c>
      <c r="N957" s="26">
        <v>0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</row>
    <row r="958" spans="2:19" ht="23.25" customHeight="1" x14ac:dyDescent="0.25">
      <c r="B958" s="1" t="s">
        <v>21</v>
      </c>
      <c r="C958" s="10" t="s">
        <v>1995</v>
      </c>
      <c r="D958" s="10" t="s">
        <v>1990</v>
      </c>
      <c r="E958" s="10" t="s">
        <v>1996</v>
      </c>
      <c r="F958" s="10" t="s">
        <v>53</v>
      </c>
      <c r="G958" s="10">
        <v>34</v>
      </c>
      <c r="H958" s="10">
        <v>108</v>
      </c>
      <c r="I958" s="67">
        <f t="shared" si="46"/>
        <v>3.6720000000000002</v>
      </c>
      <c r="J958" s="23" t="s">
        <v>49</v>
      </c>
      <c r="K958" s="23">
        <v>2</v>
      </c>
      <c r="L958" s="26">
        <v>34</v>
      </c>
      <c r="M958" s="26">
        <v>3.6720000000000002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</row>
    <row r="959" spans="2:19" ht="24.75" customHeight="1" x14ac:dyDescent="0.25">
      <c r="B959" s="1" t="s">
        <v>21</v>
      </c>
      <c r="C959" s="10" t="s">
        <v>1997</v>
      </c>
      <c r="D959" s="10" t="s">
        <v>1102</v>
      </c>
      <c r="E959" s="10" t="s">
        <v>1998</v>
      </c>
      <c r="F959" s="10" t="s">
        <v>25</v>
      </c>
      <c r="G959" s="10">
        <v>10</v>
      </c>
      <c r="H959" s="10">
        <v>179</v>
      </c>
      <c r="I959" s="67">
        <f t="shared" si="46"/>
        <v>1.79</v>
      </c>
      <c r="J959" s="23" t="s">
        <v>49</v>
      </c>
      <c r="K959" s="23">
        <v>2</v>
      </c>
      <c r="L959" s="26">
        <v>10</v>
      </c>
      <c r="M959" s="26">
        <v>1.79</v>
      </c>
      <c r="N959" s="26">
        <v>0</v>
      </c>
      <c r="O959" s="26">
        <v>0</v>
      </c>
      <c r="P959" s="26">
        <v>0</v>
      </c>
      <c r="Q959" s="26">
        <v>0</v>
      </c>
      <c r="R959" s="26">
        <v>0</v>
      </c>
      <c r="S959" s="26">
        <v>0</v>
      </c>
    </row>
    <row r="960" spans="2:19" ht="23.25" customHeight="1" x14ac:dyDescent="0.25">
      <c r="B960" s="1" t="s">
        <v>21</v>
      </c>
      <c r="C960" s="10" t="s">
        <v>1999</v>
      </c>
      <c r="D960" s="10" t="s">
        <v>1102</v>
      </c>
      <c r="E960" s="10" t="s">
        <v>2000</v>
      </c>
      <c r="F960" s="10" t="s">
        <v>25</v>
      </c>
      <c r="G960" s="10">
        <v>60</v>
      </c>
      <c r="H960" s="10">
        <v>220</v>
      </c>
      <c r="I960" s="67">
        <f t="shared" si="46"/>
        <v>13.2</v>
      </c>
      <c r="J960" s="23" t="s">
        <v>49</v>
      </c>
      <c r="K960" s="23">
        <v>2</v>
      </c>
      <c r="L960" s="26">
        <v>0</v>
      </c>
      <c r="M960" s="26">
        <v>0</v>
      </c>
      <c r="N960" s="26">
        <v>60</v>
      </c>
      <c r="O960" s="26">
        <v>13.2</v>
      </c>
      <c r="P960" s="26">
        <v>0</v>
      </c>
      <c r="Q960" s="26">
        <v>0</v>
      </c>
      <c r="R960" s="26">
        <v>0</v>
      </c>
      <c r="S960" s="26">
        <v>0</v>
      </c>
    </row>
    <row r="961" spans="2:19" ht="23.25" customHeight="1" x14ac:dyDescent="0.25">
      <c r="B961" s="1" t="s">
        <v>21</v>
      </c>
      <c r="C961" s="10" t="s">
        <v>2001</v>
      </c>
      <c r="D961" s="10" t="s">
        <v>1102</v>
      </c>
      <c r="E961" s="10" t="s">
        <v>2002</v>
      </c>
      <c r="F961" s="10" t="s">
        <v>25</v>
      </c>
      <c r="G961" s="10">
        <v>100</v>
      </c>
      <c r="H961" s="10">
        <v>1698</v>
      </c>
      <c r="I961" s="67">
        <f t="shared" si="46"/>
        <v>169.8</v>
      </c>
      <c r="J961" s="23" t="s">
        <v>49</v>
      </c>
      <c r="K961" s="23">
        <v>2</v>
      </c>
      <c r="L961" s="26">
        <v>100</v>
      </c>
      <c r="M961" s="26">
        <v>169.8</v>
      </c>
      <c r="N961" s="26">
        <v>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</row>
    <row r="962" spans="2:19" ht="23.25" customHeight="1" x14ac:dyDescent="0.25">
      <c r="B962" s="1" t="s">
        <v>21</v>
      </c>
      <c r="C962" s="10" t="s">
        <v>2003</v>
      </c>
      <c r="D962" s="10" t="s">
        <v>2004</v>
      </c>
      <c r="E962" s="10" t="s">
        <v>2005</v>
      </c>
      <c r="F962" s="10" t="s">
        <v>53</v>
      </c>
      <c r="G962" s="10">
        <v>8</v>
      </c>
      <c r="H962" s="10">
        <v>10680</v>
      </c>
      <c r="I962" s="67">
        <f t="shared" si="46"/>
        <v>85.44</v>
      </c>
      <c r="J962" s="23" t="s">
        <v>49</v>
      </c>
      <c r="K962" s="23">
        <v>2</v>
      </c>
      <c r="L962" s="26">
        <v>8</v>
      </c>
      <c r="M962" s="26">
        <v>85.44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</row>
    <row r="963" spans="2:19" ht="23.25" customHeight="1" x14ac:dyDescent="0.25">
      <c r="B963" s="1" t="s">
        <v>21</v>
      </c>
      <c r="C963" s="10" t="s">
        <v>2006</v>
      </c>
      <c r="D963" s="10" t="s">
        <v>2004</v>
      </c>
      <c r="E963" s="10" t="s">
        <v>2007</v>
      </c>
      <c r="F963" s="10" t="s">
        <v>53</v>
      </c>
      <c r="G963" s="10">
        <v>97</v>
      </c>
      <c r="H963" s="10">
        <v>1400</v>
      </c>
      <c r="I963" s="67">
        <f t="shared" si="46"/>
        <v>135.80000000000001</v>
      </c>
      <c r="J963" s="23" t="s">
        <v>49</v>
      </c>
      <c r="K963" s="23">
        <v>2</v>
      </c>
      <c r="L963" s="26">
        <v>13</v>
      </c>
      <c r="M963" s="26">
        <v>18.2</v>
      </c>
      <c r="N963" s="26">
        <v>84</v>
      </c>
      <c r="O963" s="26">
        <v>117.6</v>
      </c>
      <c r="P963" s="26">
        <v>0</v>
      </c>
      <c r="Q963" s="26">
        <v>0</v>
      </c>
      <c r="R963" s="26">
        <v>0</v>
      </c>
      <c r="S963" s="26">
        <v>0</v>
      </c>
    </row>
    <row r="964" spans="2:19" ht="23.25" customHeight="1" x14ac:dyDescent="0.25">
      <c r="B964" s="1" t="s">
        <v>21</v>
      </c>
      <c r="C964" s="10" t="s">
        <v>2008</v>
      </c>
      <c r="D964" s="10" t="s">
        <v>2004</v>
      </c>
      <c r="E964" s="10" t="s">
        <v>2009</v>
      </c>
      <c r="F964" s="10" t="s">
        <v>53</v>
      </c>
      <c r="G964" s="10">
        <v>8</v>
      </c>
      <c r="H964" s="10">
        <v>2016</v>
      </c>
      <c r="I964" s="67">
        <f t="shared" si="46"/>
        <v>16.128</v>
      </c>
      <c r="J964" s="23" t="s">
        <v>49</v>
      </c>
      <c r="K964" s="23">
        <v>2</v>
      </c>
      <c r="L964" s="26">
        <v>8</v>
      </c>
      <c r="M964" s="26">
        <v>16.128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</row>
    <row r="965" spans="2:19" ht="23.25" customHeight="1" x14ac:dyDescent="0.25">
      <c r="B965" s="1" t="s">
        <v>21</v>
      </c>
      <c r="C965" s="10" t="s">
        <v>2010</v>
      </c>
      <c r="D965" s="10" t="s">
        <v>2011</v>
      </c>
      <c r="E965" s="10" t="s">
        <v>2012</v>
      </c>
      <c r="F965" s="10" t="s">
        <v>53</v>
      </c>
      <c r="G965" s="10">
        <v>10</v>
      </c>
      <c r="H965" s="10">
        <v>3000</v>
      </c>
      <c r="I965" s="67">
        <f t="shared" si="46"/>
        <v>30</v>
      </c>
      <c r="J965" s="23" t="s">
        <v>49</v>
      </c>
      <c r="K965" s="23">
        <v>2</v>
      </c>
      <c r="L965" s="26">
        <v>10</v>
      </c>
      <c r="M965" s="26">
        <v>30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</row>
    <row r="966" spans="2:19" ht="24.75" customHeight="1" x14ac:dyDescent="0.25">
      <c r="B966" s="1" t="s">
        <v>21</v>
      </c>
      <c r="C966" s="10" t="s">
        <v>2013</v>
      </c>
      <c r="D966" s="10" t="s">
        <v>2014</v>
      </c>
      <c r="E966" s="10" t="s">
        <v>2015</v>
      </c>
      <c r="F966" s="10" t="s">
        <v>53</v>
      </c>
      <c r="G966" s="10">
        <v>9</v>
      </c>
      <c r="H966" s="10">
        <v>20313.8</v>
      </c>
      <c r="I966" s="67">
        <f t="shared" si="46"/>
        <v>182.82419999999999</v>
      </c>
      <c r="J966" s="23" t="s">
        <v>49</v>
      </c>
      <c r="K966" s="23">
        <v>2</v>
      </c>
      <c r="L966" s="26">
        <v>6</v>
      </c>
      <c r="M966" s="26">
        <v>121.88279999999999</v>
      </c>
      <c r="N966" s="26">
        <v>3</v>
      </c>
      <c r="O966" s="26">
        <v>60.941399999999994</v>
      </c>
      <c r="P966" s="26">
        <v>0</v>
      </c>
      <c r="Q966" s="26">
        <v>0</v>
      </c>
      <c r="R966" s="26">
        <v>0</v>
      </c>
      <c r="S966" s="26">
        <v>0</v>
      </c>
    </row>
    <row r="967" spans="2:19" ht="24.75" customHeight="1" x14ac:dyDescent="0.25">
      <c r="B967" s="1" t="s">
        <v>21</v>
      </c>
      <c r="C967" s="10" t="s">
        <v>2016</v>
      </c>
      <c r="D967" s="10" t="s">
        <v>2017</v>
      </c>
      <c r="E967" s="10" t="s">
        <v>2018</v>
      </c>
      <c r="F967" s="10" t="s">
        <v>53</v>
      </c>
      <c r="G967" s="10">
        <v>2</v>
      </c>
      <c r="H967" s="10">
        <v>28934.1</v>
      </c>
      <c r="I967" s="67">
        <f t="shared" si="46"/>
        <v>57.868199999999995</v>
      </c>
      <c r="J967" s="23" t="s">
        <v>49</v>
      </c>
      <c r="K967" s="23">
        <v>2</v>
      </c>
      <c r="L967" s="26">
        <v>0</v>
      </c>
      <c r="M967" s="26">
        <v>0</v>
      </c>
      <c r="N967" s="26">
        <v>2</v>
      </c>
      <c r="O967" s="26">
        <v>57.868199999999995</v>
      </c>
      <c r="P967" s="26">
        <v>0</v>
      </c>
      <c r="Q967" s="26">
        <v>0</v>
      </c>
      <c r="R967" s="26">
        <v>0</v>
      </c>
      <c r="S967" s="26">
        <v>0</v>
      </c>
    </row>
    <row r="968" spans="2:19" ht="23.25" customHeight="1" x14ac:dyDescent="0.25">
      <c r="B968" s="1" t="s">
        <v>21</v>
      </c>
      <c r="C968" s="10" t="s">
        <v>2019</v>
      </c>
      <c r="D968" s="10" t="s">
        <v>2020</v>
      </c>
      <c r="E968" s="10" t="s">
        <v>2021</v>
      </c>
      <c r="F968" s="10" t="s">
        <v>53</v>
      </c>
      <c r="G968" s="10">
        <v>1</v>
      </c>
      <c r="H968" s="10">
        <v>28800</v>
      </c>
      <c r="I968" s="67">
        <f t="shared" si="46"/>
        <v>28.8</v>
      </c>
      <c r="J968" s="23" t="s">
        <v>49</v>
      </c>
      <c r="K968" s="23">
        <v>2</v>
      </c>
      <c r="L968" s="26">
        <v>1</v>
      </c>
      <c r="M968" s="26">
        <v>28.8</v>
      </c>
      <c r="N968" s="26">
        <v>0</v>
      </c>
      <c r="O968" s="26">
        <v>0</v>
      </c>
      <c r="P968" s="26">
        <v>0</v>
      </c>
      <c r="Q968" s="26">
        <v>0</v>
      </c>
      <c r="R968" s="26">
        <v>0</v>
      </c>
      <c r="S968" s="26">
        <v>0</v>
      </c>
    </row>
    <row r="969" spans="2:19" ht="23.25" customHeight="1" x14ac:dyDescent="0.25">
      <c r="B969" s="1" t="s">
        <v>21</v>
      </c>
      <c r="C969" s="10" t="s">
        <v>2022</v>
      </c>
      <c r="D969" s="10" t="s">
        <v>2020</v>
      </c>
      <c r="E969" s="10" t="s">
        <v>2023</v>
      </c>
      <c r="F969" s="10" t="s">
        <v>53</v>
      </c>
      <c r="G969" s="10">
        <v>10</v>
      </c>
      <c r="H969" s="10">
        <v>8400</v>
      </c>
      <c r="I969" s="67">
        <f t="shared" si="46"/>
        <v>84</v>
      </c>
      <c r="J969" s="23" t="s">
        <v>49</v>
      </c>
      <c r="K969" s="23">
        <v>2</v>
      </c>
      <c r="L969" s="26">
        <v>10</v>
      </c>
      <c r="M969" s="26">
        <v>84</v>
      </c>
      <c r="N969" s="26">
        <v>0</v>
      </c>
      <c r="O969" s="26">
        <v>0</v>
      </c>
      <c r="P969" s="26">
        <v>0</v>
      </c>
      <c r="Q969" s="26">
        <v>0</v>
      </c>
      <c r="R969" s="26">
        <v>0</v>
      </c>
      <c r="S969" s="26">
        <v>0</v>
      </c>
    </row>
    <row r="970" spans="2:19" ht="23.25" customHeight="1" x14ac:dyDescent="0.25">
      <c r="B970" s="1" t="s">
        <v>21</v>
      </c>
      <c r="C970" s="10" t="s">
        <v>2024</v>
      </c>
      <c r="D970" s="10" t="s">
        <v>2025</v>
      </c>
      <c r="E970" s="10" t="s">
        <v>2025</v>
      </c>
      <c r="F970" s="10" t="s">
        <v>86</v>
      </c>
      <c r="G970" s="10">
        <v>2</v>
      </c>
      <c r="H970" s="10">
        <v>4200</v>
      </c>
      <c r="I970" s="67">
        <f t="shared" si="46"/>
        <v>8.4</v>
      </c>
      <c r="J970" s="23" t="s">
        <v>49</v>
      </c>
      <c r="K970" s="23">
        <v>2</v>
      </c>
      <c r="L970" s="26">
        <v>2</v>
      </c>
      <c r="M970" s="26">
        <v>8.4</v>
      </c>
      <c r="N970" s="26">
        <v>0</v>
      </c>
      <c r="O970" s="26">
        <v>0</v>
      </c>
      <c r="P970" s="26">
        <v>0</v>
      </c>
      <c r="Q970" s="26">
        <v>0</v>
      </c>
      <c r="R970" s="26">
        <v>0</v>
      </c>
      <c r="S970" s="26">
        <v>0</v>
      </c>
    </row>
    <row r="971" spans="2:19" ht="23.25" customHeight="1" x14ac:dyDescent="0.25">
      <c r="B971" s="1" t="s">
        <v>21</v>
      </c>
      <c r="C971" s="10" t="s">
        <v>2026</v>
      </c>
      <c r="D971" s="10" t="s">
        <v>2027</v>
      </c>
      <c r="E971" s="10" t="s">
        <v>2028</v>
      </c>
      <c r="F971" s="10" t="s">
        <v>53</v>
      </c>
      <c r="G971" s="10">
        <v>5</v>
      </c>
      <c r="H971" s="10">
        <v>5516</v>
      </c>
      <c r="I971" s="67">
        <f t="shared" si="46"/>
        <v>27.58</v>
      </c>
      <c r="J971" s="23" t="s">
        <v>49</v>
      </c>
      <c r="K971" s="23">
        <v>2</v>
      </c>
      <c r="L971" s="26">
        <v>5</v>
      </c>
      <c r="M971" s="26">
        <v>27.58</v>
      </c>
      <c r="N971" s="26">
        <v>0</v>
      </c>
      <c r="O971" s="26">
        <v>0</v>
      </c>
      <c r="P971" s="26">
        <v>0</v>
      </c>
      <c r="Q971" s="26">
        <v>0</v>
      </c>
      <c r="R971" s="26">
        <v>0</v>
      </c>
      <c r="S971" s="26">
        <v>0</v>
      </c>
    </row>
    <row r="972" spans="2:19" ht="23.25" customHeight="1" x14ac:dyDescent="0.25">
      <c r="B972" s="1" t="s">
        <v>21</v>
      </c>
      <c r="C972" s="10" t="s">
        <v>2029</v>
      </c>
      <c r="D972" s="10" t="s">
        <v>2030</v>
      </c>
      <c r="E972" s="10" t="s">
        <v>2031</v>
      </c>
      <c r="F972" s="10" t="s">
        <v>53</v>
      </c>
      <c r="G972" s="10">
        <v>8</v>
      </c>
      <c r="H972" s="10">
        <v>264</v>
      </c>
      <c r="I972" s="67">
        <f t="shared" si="46"/>
        <v>2.1120000000000001</v>
      </c>
      <c r="J972" s="23" t="s">
        <v>49</v>
      </c>
      <c r="K972" s="23">
        <v>2</v>
      </c>
      <c r="L972" s="26">
        <v>8</v>
      </c>
      <c r="M972" s="26">
        <v>2.1120000000000001</v>
      </c>
      <c r="N972" s="26">
        <v>0</v>
      </c>
      <c r="O972" s="26">
        <v>0</v>
      </c>
      <c r="P972" s="26">
        <v>0</v>
      </c>
      <c r="Q972" s="26">
        <v>0</v>
      </c>
      <c r="R972" s="26">
        <v>0</v>
      </c>
      <c r="S972" s="26">
        <v>0</v>
      </c>
    </row>
    <row r="973" spans="2:19" ht="23.25" customHeight="1" x14ac:dyDescent="0.25">
      <c r="B973" s="1" t="s">
        <v>21</v>
      </c>
      <c r="C973" s="10" t="s">
        <v>2032</v>
      </c>
      <c r="D973" s="10" t="s">
        <v>2030</v>
      </c>
      <c r="E973" s="10" t="s">
        <v>2033</v>
      </c>
      <c r="F973" s="10" t="s">
        <v>53</v>
      </c>
      <c r="G973" s="10">
        <v>11</v>
      </c>
      <c r="H973" s="10">
        <v>388</v>
      </c>
      <c r="I973" s="67">
        <f t="shared" si="46"/>
        <v>4.2679999999999998</v>
      </c>
      <c r="J973" s="23" t="s">
        <v>49</v>
      </c>
      <c r="K973" s="23">
        <v>2</v>
      </c>
      <c r="L973" s="26">
        <v>11</v>
      </c>
      <c r="M973" s="26">
        <v>4.2679999999999998</v>
      </c>
      <c r="N973" s="26">
        <v>0</v>
      </c>
      <c r="O973" s="26">
        <v>0</v>
      </c>
      <c r="P973" s="26">
        <v>0</v>
      </c>
      <c r="Q973" s="26">
        <v>0</v>
      </c>
      <c r="R973" s="26">
        <v>0</v>
      </c>
      <c r="S973" s="26">
        <v>0</v>
      </c>
    </row>
    <row r="974" spans="2:19" ht="23.25" customHeight="1" x14ac:dyDescent="0.25">
      <c r="B974" s="1" t="s">
        <v>21</v>
      </c>
      <c r="C974" s="10" t="s">
        <v>2034</v>
      </c>
      <c r="D974" s="10" t="s">
        <v>1193</v>
      </c>
      <c r="E974" s="10" t="s">
        <v>2035</v>
      </c>
      <c r="F974" s="10" t="s">
        <v>53</v>
      </c>
      <c r="G974" s="10">
        <v>12</v>
      </c>
      <c r="H974" s="10">
        <v>2640</v>
      </c>
      <c r="I974" s="67">
        <f t="shared" si="46"/>
        <v>31.68</v>
      </c>
      <c r="J974" s="23" t="s">
        <v>49</v>
      </c>
      <c r="K974" s="23">
        <v>2</v>
      </c>
      <c r="L974" s="26">
        <v>12</v>
      </c>
      <c r="M974" s="26">
        <v>31.68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</row>
    <row r="975" spans="2:19" ht="23.25" customHeight="1" x14ac:dyDescent="0.25">
      <c r="B975" s="1" t="s">
        <v>21</v>
      </c>
      <c r="C975" s="10" t="s">
        <v>2036</v>
      </c>
      <c r="D975" s="10" t="s">
        <v>1964</v>
      </c>
      <c r="E975" s="10" t="s">
        <v>2037</v>
      </c>
      <c r="F975" s="10" t="s">
        <v>53</v>
      </c>
      <c r="G975" s="10">
        <v>4</v>
      </c>
      <c r="H975" s="10">
        <v>1330</v>
      </c>
      <c r="I975" s="67">
        <f t="shared" si="46"/>
        <v>5.32</v>
      </c>
      <c r="J975" s="23" t="s">
        <v>49</v>
      </c>
      <c r="K975" s="23">
        <v>2</v>
      </c>
      <c r="L975" s="26">
        <v>0</v>
      </c>
      <c r="M975" s="26">
        <v>0</v>
      </c>
      <c r="N975" s="26">
        <v>4</v>
      </c>
      <c r="O975" s="26">
        <v>5.32</v>
      </c>
      <c r="P975" s="26">
        <v>0</v>
      </c>
      <c r="Q975" s="26">
        <v>0</v>
      </c>
      <c r="R975" s="26">
        <v>0</v>
      </c>
      <c r="S975" s="26">
        <v>0</v>
      </c>
    </row>
    <row r="976" spans="2:19" ht="23.25" customHeight="1" x14ac:dyDescent="0.25">
      <c r="B976" s="1" t="s">
        <v>21</v>
      </c>
      <c r="C976" s="10" t="s">
        <v>2038</v>
      </c>
      <c r="D976" s="10" t="s">
        <v>2039</v>
      </c>
      <c r="E976" s="10" t="s">
        <v>2040</v>
      </c>
      <c r="F976" s="10" t="s">
        <v>53</v>
      </c>
      <c r="G976" s="10">
        <v>20</v>
      </c>
      <c r="H976" s="10">
        <v>1200</v>
      </c>
      <c r="I976" s="67">
        <f t="shared" si="46"/>
        <v>24</v>
      </c>
      <c r="J976" s="23" t="s">
        <v>49</v>
      </c>
      <c r="K976" s="23">
        <v>2</v>
      </c>
      <c r="L976" s="26">
        <v>20</v>
      </c>
      <c r="M976" s="26">
        <v>24</v>
      </c>
      <c r="N976" s="26">
        <v>0</v>
      </c>
      <c r="O976" s="26">
        <v>0</v>
      </c>
      <c r="P976" s="26">
        <v>0</v>
      </c>
      <c r="Q976" s="26">
        <v>0</v>
      </c>
      <c r="R976" s="26">
        <v>0</v>
      </c>
      <c r="S976" s="26">
        <v>0</v>
      </c>
    </row>
    <row r="977" spans="2:19" ht="23.25" customHeight="1" thickBot="1" x14ac:dyDescent="0.3">
      <c r="B977" s="1" t="s">
        <v>21</v>
      </c>
      <c r="C977" s="10" t="s">
        <v>2041</v>
      </c>
      <c r="D977" s="10" t="s">
        <v>2042</v>
      </c>
      <c r="E977" s="10" t="s">
        <v>2042</v>
      </c>
      <c r="F977" s="10" t="s">
        <v>53</v>
      </c>
      <c r="G977" s="10">
        <v>1</v>
      </c>
      <c r="H977" s="10">
        <v>1440</v>
      </c>
      <c r="I977" s="67">
        <f t="shared" si="46"/>
        <v>1.44</v>
      </c>
      <c r="J977" s="23" t="s">
        <v>49</v>
      </c>
      <c r="K977" s="23">
        <v>2</v>
      </c>
      <c r="L977" s="26">
        <v>1</v>
      </c>
      <c r="M977" s="26">
        <v>1.44</v>
      </c>
      <c r="N977" s="26">
        <v>0</v>
      </c>
      <c r="O977" s="26">
        <v>0</v>
      </c>
      <c r="P977" s="26">
        <v>0</v>
      </c>
      <c r="Q977" s="26">
        <v>0</v>
      </c>
      <c r="R977" s="26">
        <v>0</v>
      </c>
      <c r="S977" s="26">
        <v>0</v>
      </c>
    </row>
    <row r="978" spans="2:19" ht="15.75" customHeight="1" thickTop="1" thickBot="1" x14ac:dyDescent="0.35">
      <c r="C978" s="103"/>
      <c r="D978" s="103"/>
      <c r="E978" s="15"/>
      <c r="F978" s="15"/>
      <c r="G978" s="15"/>
      <c r="H978" s="18">
        <f>M978+O978</f>
        <v>2049.7144000000003</v>
      </c>
      <c r="I978" s="53">
        <f>SUM(I944:I977)</f>
        <v>2049.7144000000003</v>
      </c>
      <c r="J978" s="65"/>
      <c r="K978" s="65"/>
      <c r="L978" s="55"/>
      <c r="M978" s="53">
        <f>SUM(M944:M977)</f>
        <v>1427.5248000000004</v>
      </c>
      <c r="N978" s="55"/>
      <c r="O978" s="53">
        <f>SUM(O944:O977)</f>
        <v>622.18960000000004</v>
      </c>
      <c r="P978" s="55"/>
      <c r="Q978" s="53">
        <v>0</v>
      </c>
      <c r="R978" s="55"/>
      <c r="S978" s="53">
        <v>0</v>
      </c>
    </row>
    <row r="979" spans="2:19" ht="15.75" customHeight="1" thickTop="1" x14ac:dyDescent="0.25">
      <c r="C979" s="19"/>
      <c r="D979" s="20" t="s">
        <v>2043</v>
      </c>
      <c r="E979" s="20"/>
      <c r="F979" s="20"/>
      <c r="G979" s="20"/>
      <c r="H979" s="20"/>
      <c r="I979" s="56"/>
      <c r="J979" s="68"/>
      <c r="K979" s="68"/>
      <c r="L979" s="56"/>
      <c r="M979" s="56"/>
      <c r="N979" s="56"/>
      <c r="O979" s="56"/>
      <c r="P979" s="56"/>
      <c r="Q979" s="56"/>
      <c r="R979" s="56"/>
      <c r="S979" s="56"/>
    </row>
    <row r="980" spans="2:19" ht="15" customHeight="1" x14ac:dyDescent="0.25">
      <c r="B980" s="1" t="s">
        <v>21</v>
      </c>
      <c r="C980" s="10" t="s">
        <v>2044</v>
      </c>
      <c r="D980" s="10" t="s">
        <v>2045</v>
      </c>
      <c r="E980" s="10" t="s">
        <v>2046</v>
      </c>
      <c r="F980" s="10" t="s">
        <v>86</v>
      </c>
      <c r="G980" s="10">
        <v>913.3599999999999</v>
      </c>
      <c r="H980" s="10">
        <v>1112.83</v>
      </c>
      <c r="I980" s="67">
        <f t="shared" ref="I980:I1012" si="47">G980*H980/1000</f>
        <v>1016.4144087999998</v>
      </c>
      <c r="J980" s="23" t="s">
        <v>26</v>
      </c>
      <c r="K980" s="23">
        <v>1</v>
      </c>
      <c r="L980" s="26">
        <v>275.04000000000002</v>
      </c>
      <c r="M980" s="26">
        <v>306.0727632</v>
      </c>
      <c r="N980" s="26">
        <v>638.31999999999994</v>
      </c>
      <c r="O980" s="26">
        <v>710.34164559999988</v>
      </c>
      <c r="P980" s="26">
        <v>0</v>
      </c>
      <c r="Q980" s="26">
        <v>0</v>
      </c>
      <c r="R980" s="26">
        <v>0</v>
      </c>
      <c r="S980" s="26">
        <v>0</v>
      </c>
    </row>
    <row r="981" spans="2:19" ht="15" customHeight="1" x14ac:dyDescent="0.25">
      <c r="B981" s="1" t="s">
        <v>21</v>
      </c>
      <c r="C981" s="10" t="s">
        <v>2047</v>
      </c>
      <c r="D981" s="10" t="s">
        <v>2045</v>
      </c>
      <c r="E981" s="10" t="s">
        <v>2048</v>
      </c>
      <c r="F981" s="10" t="s">
        <v>86</v>
      </c>
      <c r="G981" s="10">
        <v>704.80000000000007</v>
      </c>
      <c r="H981" s="10">
        <v>1112.83</v>
      </c>
      <c r="I981" s="67">
        <f t="shared" si="47"/>
        <v>784.32258400000001</v>
      </c>
      <c r="J981" s="23" t="s">
        <v>26</v>
      </c>
      <c r="K981" s="23">
        <v>1</v>
      </c>
      <c r="L981" s="26">
        <v>88.6</v>
      </c>
      <c r="M981" s="26">
        <v>98.596737999999988</v>
      </c>
      <c r="N981" s="26">
        <v>616.20000000000005</v>
      </c>
      <c r="O981" s="26">
        <v>685.72584600000005</v>
      </c>
      <c r="P981" s="26">
        <v>0</v>
      </c>
      <c r="Q981" s="26">
        <v>0</v>
      </c>
      <c r="R981" s="26">
        <v>0</v>
      </c>
      <c r="S981" s="26">
        <v>0</v>
      </c>
    </row>
    <row r="982" spans="2:19" ht="15" customHeight="1" x14ac:dyDescent="0.25">
      <c r="B982" s="1" t="s">
        <v>21</v>
      </c>
      <c r="C982" s="10" t="s">
        <v>2049</v>
      </c>
      <c r="D982" s="10" t="s">
        <v>2045</v>
      </c>
      <c r="E982" s="10" t="s">
        <v>2050</v>
      </c>
      <c r="F982" s="10" t="s">
        <v>86</v>
      </c>
      <c r="G982" s="10">
        <v>2310.83</v>
      </c>
      <c r="H982" s="10">
        <v>1112.83</v>
      </c>
      <c r="I982" s="67">
        <f t="shared" si="47"/>
        <v>2571.5609488999999</v>
      </c>
      <c r="J982" s="23" t="s">
        <v>26</v>
      </c>
      <c r="K982" s="23">
        <v>1</v>
      </c>
      <c r="L982" s="26">
        <v>1141.54</v>
      </c>
      <c r="M982" s="26">
        <v>1270.3399581999997</v>
      </c>
      <c r="N982" s="26">
        <v>1169.29</v>
      </c>
      <c r="O982" s="26">
        <v>1301.2209906999999</v>
      </c>
      <c r="P982" s="26">
        <v>0</v>
      </c>
      <c r="Q982" s="26">
        <v>0</v>
      </c>
      <c r="R982" s="26">
        <v>0</v>
      </c>
      <c r="S982" s="26">
        <v>0</v>
      </c>
    </row>
    <row r="983" spans="2:19" ht="15" customHeight="1" x14ac:dyDescent="0.25">
      <c r="B983" s="1" t="s">
        <v>21</v>
      </c>
      <c r="C983" s="10" t="s">
        <v>2051</v>
      </c>
      <c r="D983" s="10" t="s">
        <v>2045</v>
      </c>
      <c r="E983" s="10" t="s">
        <v>2052</v>
      </c>
      <c r="F983" s="10" t="s">
        <v>86</v>
      </c>
      <c r="G983" s="10">
        <v>236.2</v>
      </c>
      <c r="H983" s="10">
        <v>1112.83</v>
      </c>
      <c r="I983" s="67">
        <f t="shared" si="47"/>
        <v>262.85044599999998</v>
      </c>
      <c r="J983" s="23" t="s">
        <v>26</v>
      </c>
      <c r="K983" s="23">
        <v>1</v>
      </c>
      <c r="L983" s="26">
        <v>218.2</v>
      </c>
      <c r="M983" s="26">
        <v>242.81950599999996</v>
      </c>
      <c r="N983" s="26">
        <v>18</v>
      </c>
      <c r="O983" s="26">
        <v>20.030939999999998</v>
      </c>
      <c r="P983" s="26">
        <v>0</v>
      </c>
      <c r="Q983" s="26">
        <v>0</v>
      </c>
      <c r="R983" s="26">
        <v>0</v>
      </c>
      <c r="S983" s="26">
        <v>0</v>
      </c>
    </row>
    <row r="984" spans="2:19" ht="15" customHeight="1" x14ac:dyDescent="0.25">
      <c r="B984" s="1" t="s">
        <v>21</v>
      </c>
      <c r="C984" s="10" t="s">
        <v>2053</v>
      </c>
      <c r="D984" s="10" t="s">
        <v>2045</v>
      </c>
      <c r="E984" s="10" t="s">
        <v>2054</v>
      </c>
      <c r="F984" s="10" t="s">
        <v>86</v>
      </c>
      <c r="G984" s="10">
        <v>7173.0879999999997</v>
      </c>
      <c r="H984" s="10">
        <v>1112.83</v>
      </c>
      <c r="I984" s="67">
        <f t="shared" si="47"/>
        <v>7982.4275190399985</v>
      </c>
      <c r="J984" s="23" t="s">
        <v>26</v>
      </c>
      <c r="K984" s="23">
        <v>1</v>
      </c>
      <c r="L984" s="26">
        <v>3430.38</v>
      </c>
      <c r="M984" s="26">
        <v>3817.4297753999995</v>
      </c>
      <c r="N984" s="26">
        <v>3742.7080000000001</v>
      </c>
      <c r="O984" s="26">
        <v>4164.9977436400004</v>
      </c>
      <c r="P984" s="26">
        <v>0</v>
      </c>
      <c r="Q984" s="26">
        <v>0</v>
      </c>
      <c r="R984" s="26">
        <v>0</v>
      </c>
      <c r="S984" s="26">
        <v>0</v>
      </c>
    </row>
    <row r="985" spans="2:19" ht="22.5" customHeight="1" x14ac:dyDescent="0.25">
      <c r="B985" s="1" t="s">
        <v>21</v>
      </c>
      <c r="C985" s="10" t="s">
        <v>2055</v>
      </c>
      <c r="D985" s="10" t="s">
        <v>2056</v>
      </c>
      <c r="E985" s="10" t="s">
        <v>2056</v>
      </c>
      <c r="F985" s="10" t="s">
        <v>53</v>
      </c>
      <c r="G985" s="10">
        <v>18</v>
      </c>
      <c r="H985" s="10">
        <v>2622</v>
      </c>
      <c r="I985" s="67">
        <f t="shared" si="47"/>
        <v>47.195999999999998</v>
      </c>
      <c r="J985" s="23" t="s">
        <v>49</v>
      </c>
      <c r="K985" s="23">
        <v>1</v>
      </c>
      <c r="L985" s="26">
        <v>13</v>
      </c>
      <c r="M985" s="26">
        <v>34.085999999999999</v>
      </c>
      <c r="N985" s="26">
        <v>5</v>
      </c>
      <c r="O985" s="26">
        <v>13.11</v>
      </c>
      <c r="P985" s="26">
        <v>0</v>
      </c>
      <c r="Q985" s="26">
        <v>0</v>
      </c>
      <c r="R985" s="26">
        <v>0</v>
      </c>
      <c r="S985" s="26">
        <v>0</v>
      </c>
    </row>
    <row r="986" spans="2:19" ht="22.5" customHeight="1" x14ac:dyDescent="0.25">
      <c r="B986" s="1" t="s">
        <v>21</v>
      </c>
      <c r="C986" s="10" t="s">
        <v>2057</v>
      </c>
      <c r="D986" s="10" t="s">
        <v>2058</v>
      </c>
      <c r="E986" s="10" t="s">
        <v>2059</v>
      </c>
      <c r="F986" s="10" t="s">
        <v>86</v>
      </c>
      <c r="G986" s="10">
        <v>5</v>
      </c>
      <c r="H986" s="10">
        <v>1044.2</v>
      </c>
      <c r="I986" s="67">
        <f t="shared" si="47"/>
        <v>5.2210000000000001</v>
      </c>
      <c r="J986" s="23" t="s">
        <v>49</v>
      </c>
      <c r="K986" s="23">
        <v>1</v>
      </c>
      <c r="L986" s="26">
        <v>5</v>
      </c>
      <c r="M986" s="26">
        <v>5.2210000000000001</v>
      </c>
      <c r="N986" s="26">
        <v>0</v>
      </c>
      <c r="O986" s="26">
        <v>0</v>
      </c>
      <c r="P986" s="26">
        <v>0</v>
      </c>
      <c r="Q986" s="26">
        <v>0</v>
      </c>
      <c r="R986" s="26">
        <v>0</v>
      </c>
      <c r="S986" s="26">
        <v>0</v>
      </c>
    </row>
    <row r="987" spans="2:19" ht="22.5" customHeight="1" x14ac:dyDescent="0.25">
      <c r="B987" s="1" t="s">
        <v>21</v>
      </c>
      <c r="C987" s="10" t="s">
        <v>2060</v>
      </c>
      <c r="D987" s="10" t="s">
        <v>2058</v>
      </c>
      <c r="E987" s="10" t="s">
        <v>2061</v>
      </c>
      <c r="F987" s="10" t="s">
        <v>86</v>
      </c>
      <c r="G987" s="10">
        <v>4847.9270000000006</v>
      </c>
      <c r="H987" s="10">
        <v>736</v>
      </c>
      <c r="I987" s="67">
        <f t="shared" si="47"/>
        <v>3568.0742720000003</v>
      </c>
      <c r="J987" s="23" t="s">
        <v>49</v>
      </c>
      <c r="K987" s="23">
        <v>1</v>
      </c>
      <c r="L987" s="26">
        <v>4736.9270000000006</v>
      </c>
      <c r="M987" s="26">
        <v>3486.3782720000004</v>
      </c>
      <c r="N987" s="26">
        <v>111</v>
      </c>
      <c r="O987" s="26">
        <v>81.695999999999998</v>
      </c>
      <c r="P987" s="26">
        <v>0</v>
      </c>
      <c r="Q987" s="26">
        <v>0</v>
      </c>
      <c r="R987" s="26">
        <v>0</v>
      </c>
      <c r="S987" s="26">
        <v>0</v>
      </c>
    </row>
    <row r="988" spans="2:19" ht="24.75" customHeight="1" x14ac:dyDescent="0.25">
      <c r="B988" s="1" t="s">
        <v>21</v>
      </c>
      <c r="C988" s="10" t="s">
        <v>2062</v>
      </c>
      <c r="D988" s="10" t="s">
        <v>2063</v>
      </c>
      <c r="E988" s="10" t="s">
        <v>2064</v>
      </c>
      <c r="F988" s="10" t="s">
        <v>86</v>
      </c>
      <c r="G988" s="10">
        <v>2981</v>
      </c>
      <c r="H988" s="10">
        <v>410.55</v>
      </c>
      <c r="I988" s="67">
        <f t="shared" si="47"/>
        <v>1223.8495500000001</v>
      </c>
      <c r="J988" s="23" t="s">
        <v>49</v>
      </c>
      <c r="K988" s="23">
        <v>1</v>
      </c>
      <c r="L988" s="26">
        <v>2756</v>
      </c>
      <c r="M988" s="26">
        <v>1131.4757999999999</v>
      </c>
      <c r="N988" s="26">
        <v>225</v>
      </c>
      <c r="O988" s="26">
        <v>92.373750000000001</v>
      </c>
      <c r="P988" s="26">
        <v>0</v>
      </c>
      <c r="Q988" s="26">
        <v>0</v>
      </c>
      <c r="R988" s="26">
        <v>0</v>
      </c>
      <c r="S988" s="26">
        <v>0</v>
      </c>
    </row>
    <row r="989" spans="2:19" ht="24.75" customHeight="1" x14ac:dyDescent="0.25">
      <c r="B989" s="1" t="s">
        <v>21</v>
      </c>
      <c r="C989" s="10" t="s">
        <v>2065</v>
      </c>
      <c r="D989" s="10" t="s">
        <v>2066</v>
      </c>
      <c r="E989" s="10" t="s">
        <v>2067</v>
      </c>
      <c r="F989" s="10" t="s">
        <v>53</v>
      </c>
      <c r="G989" s="10">
        <v>46</v>
      </c>
      <c r="H989" s="10">
        <v>6955.2</v>
      </c>
      <c r="I989" s="67">
        <f t="shared" si="47"/>
        <v>319.93920000000003</v>
      </c>
      <c r="J989" s="23" t="s">
        <v>49</v>
      </c>
      <c r="K989" s="23">
        <v>1</v>
      </c>
      <c r="L989" s="26">
        <v>30</v>
      </c>
      <c r="M989" s="26">
        <v>208.65600000000001</v>
      </c>
      <c r="N989" s="26">
        <v>16</v>
      </c>
      <c r="O989" s="26">
        <v>111.28319999999999</v>
      </c>
      <c r="P989" s="26">
        <v>0</v>
      </c>
      <c r="Q989" s="26">
        <v>0</v>
      </c>
      <c r="R989" s="26">
        <v>0</v>
      </c>
      <c r="S989" s="26">
        <v>0</v>
      </c>
    </row>
    <row r="990" spans="2:19" ht="24.75" customHeight="1" x14ac:dyDescent="0.25">
      <c r="B990" s="1" t="s">
        <v>21</v>
      </c>
      <c r="C990" s="10" t="s">
        <v>2068</v>
      </c>
      <c r="D990" s="10" t="s">
        <v>2069</v>
      </c>
      <c r="E990" s="10" t="s">
        <v>2070</v>
      </c>
      <c r="F990" s="10" t="s">
        <v>86</v>
      </c>
      <c r="G990" s="10">
        <v>170</v>
      </c>
      <c r="H990" s="10">
        <v>3047.5</v>
      </c>
      <c r="I990" s="67">
        <f t="shared" si="47"/>
        <v>518.07500000000005</v>
      </c>
      <c r="J990" s="23" t="s">
        <v>49</v>
      </c>
      <c r="K990" s="23">
        <v>1</v>
      </c>
      <c r="L990" s="26">
        <v>0</v>
      </c>
      <c r="M990" s="26">
        <v>0</v>
      </c>
      <c r="N990" s="26">
        <v>170</v>
      </c>
      <c r="O990" s="26">
        <v>518.07500000000005</v>
      </c>
      <c r="P990" s="26">
        <v>0</v>
      </c>
      <c r="Q990" s="26">
        <v>0</v>
      </c>
      <c r="R990" s="26">
        <v>0</v>
      </c>
      <c r="S990" s="26">
        <v>0</v>
      </c>
    </row>
    <row r="991" spans="2:19" ht="15" customHeight="1" x14ac:dyDescent="0.25">
      <c r="B991" s="1" t="s">
        <v>21</v>
      </c>
      <c r="C991" s="10" t="s">
        <v>2071</v>
      </c>
      <c r="D991" s="10" t="s">
        <v>2072</v>
      </c>
      <c r="E991" s="10" t="s">
        <v>2073</v>
      </c>
      <c r="F991" s="10" t="s">
        <v>86</v>
      </c>
      <c r="G991" s="10">
        <v>40</v>
      </c>
      <c r="H991" s="10">
        <v>769.35</v>
      </c>
      <c r="I991" s="67">
        <f t="shared" si="47"/>
        <v>30.774000000000001</v>
      </c>
      <c r="J991" s="23" t="s">
        <v>26</v>
      </c>
      <c r="K991" s="23">
        <v>1</v>
      </c>
      <c r="L991" s="26">
        <v>40</v>
      </c>
      <c r="M991" s="26">
        <v>30.774000000000001</v>
      </c>
      <c r="N991" s="26">
        <v>0</v>
      </c>
      <c r="O991" s="26">
        <v>0</v>
      </c>
      <c r="P991" s="26">
        <v>0</v>
      </c>
      <c r="Q991" s="26">
        <v>0</v>
      </c>
      <c r="R991" s="26">
        <v>0</v>
      </c>
      <c r="S991" s="26">
        <v>0</v>
      </c>
    </row>
    <row r="992" spans="2:19" ht="24.75" customHeight="1" x14ac:dyDescent="0.25">
      <c r="B992" s="1" t="s">
        <v>21</v>
      </c>
      <c r="C992" s="10" t="s">
        <v>2074</v>
      </c>
      <c r="D992" s="10" t="s">
        <v>2066</v>
      </c>
      <c r="E992" s="10" t="s">
        <v>2075</v>
      </c>
      <c r="F992" s="10" t="s">
        <v>86</v>
      </c>
      <c r="G992" s="10">
        <v>9130.76</v>
      </c>
      <c r="H992" s="10">
        <v>468.05</v>
      </c>
      <c r="I992" s="67">
        <f t="shared" si="47"/>
        <v>4273.6522180000002</v>
      </c>
      <c r="J992" s="23" t="s">
        <v>49</v>
      </c>
      <c r="K992" s="23">
        <v>1</v>
      </c>
      <c r="L992" s="26">
        <v>4476.76</v>
      </c>
      <c r="M992" s="26">
        <v>2095.347518</v>
      </c>
      <c r="N992" s="26">
        <v>4654</v>
      </c>
      <c r="O992" s="26">
        <v>2178.3047000000001</v>
      </c>
      <c r="P992" s="26">
        <v>0</v>
      </c>
      <c r="Q992" s="26">
        <v>0</v>
      </c>
      <c r="R992" s="26">
        <v>0</v>
      </c>
      <c r="S992" s="26">
        <v>0</v>
      </c>
    </row>
    <row r="993" spans="2:19" ht="15" customHeight="1" x14ac:dyDescent="0.25">
      <c r="B993" s="1" t="s">
        <v>21</v>
      </c>
      <c r="C993" s="10" t="s">
        <v>2076</v>
      </c>
      <c r="D993" s="10" t="s">
        <v>2072</v>
      </c>
      <c r="E993" s="10" t="s">
        <v>2077</v>
      </c>
      <c r="F993" s="10" t="s">
        <v>86</v>
      </c>
      <c r="G993" s="10">
        <v>17322.894999999997</v>
      </c>
      <c r="H993" s="11">
        <v>924</v>
      </c>
      <c r="I993" s="23">
        <f t="shared" si="47"/>
        <v>16006.354979999996</v>
      </c>
      <c r="J993" s="23" t="s">
        <v>26</v>
      </c>
      <c r="K993" s="23">
        <v>1</v>
      </c>
      <c r="L993" s="26">
        <v>5760.82</v>
      </c>
      <c r="M993" s="26">
        <v>5322.9976799999995</v>
      </c>
      <c r="N993" s="26">
        <v>11562.074999999999</v>
      </c>
      <c r="O993" s="26">
        <v>10683.3573</v>
      </c>
      <c r="P993" s="26">
        <v>0</v>
      </c>
      <c r="Q993" s="26">
        <v>0</v>
      </c>
      <c r="R993" s="26">
        <v>0</v>
      </c>
      <c r="S993" s="26">
        <v>0</v>
      </c>
    </row>
    <row r="994" spans="2:19" ht="24.75" customHeight="1" x14ac:dyDescent="0.25">
      <c r="B994" s="1" t="s">
        <v>21</v>
      </c>
      <c r="C994" s="10" t="s">
        <v>2078</v>
      </c>
      <c r="D994" s="10" t="s">
        <v>2045</v>
      </c>
      <c r="E994" s="10" t="s">
        <v>2079</v>
      </c>
      <c r="F994" s="10" t="s">
        <v>86</v>
      </c>
      <c r="G994" s="10">
        <v>646</v>
      </c>
      <c r="H994" s="10">
        <v>769.35</v>
      </c>
      <c r="I994" s="67">
        <f t="shared" si="47"/>
        <v>497.00010000000003</v>
      </c>
      <c r="J994" s="23" t="s">
        <v>26</v>
      </c>
      <c r="K994" s="23">
        <v>1</v>
      </c>
      <c r="L994" s="26">
        <v>598</v>
      </c>
      <c r="M994" s="26">
        <v>460.07130000000001</v>
      </c>
      <c r="N994" s="26">
        <v>48</v>
      </c>
      <c r="O994" s="26">
        <v>36.928800000000003</v>
      </c>
      <c r="P994" s="26">
        <v>0</v>
      </c>
      <c r="Q994" s="26">
        <v>0</v>
      </c>
      <c r="R994" s="26">
        <v>0</v>
      </c>
      <c r="S994" s="26">
        <v>0</v>
      </c>
    </row>
    <row r="995" spans="2:19" ht="15" customHeight="1" x14ac:dyDescent="0.25">
      <c r="B995" s="1" t="s">
        <v>21</v>
      </c>
      <c r="C995" s="10" t="s">
        <v>2080</v>
      </c>
      <c r="D995" s="10" t="s">
        <v>2045</v>
      </c>
      <c r="E995" s="10" t="s">
        <v>2081</v>
      </c>
      <c r="F995" s="10" t="s">
        <v>86</v>
      </c>
      <c r="G995" s="10">
        <v>163</v>
      </c>
      <c r="H995" s="10">
        <v>885.5</v>
      </c>
      <c r="I995" s="67">
        <f t="shared" si="47"/>
        <v>144.3365</v>
      </c>
      <c r="J995" s="23" t="s">
        <v>26</v>
      </c>
      <c r="K995" s="23">
        <v>1</v>
      </c>
      <c r="L995" s="26">
        <v>139</v>
      </c>
      <c r="M995" s="26">
        <v>123.08450000000001</v>
      </c>
      <c r="N995" s="26">
        <v>24</v>
      </c>
      <c r="O995" s="26">
        <v>21.251999999999999</v>
      </c>
      <c r="P995" s="26">
        <v>0</v>
      </c>
      <c r="Q995" s="26">
        <v>0</v>
      </c>
      <c r="R995" s="26">
        <v>0</v>
      </c>
      <c r="S995" s="26">
        <v>0</v>
      </c>
    </row>
    <row r="996" spans="2:19" ht="15" customHeight="1" x14ac:dyDescent="0.25">
      <c r="B996" s="1" t="s">
        <v>21</v>
      </c>
      <c r="C996" s="10" t="s">
        <v>2082</v>
      </c>
      <c r="D996" s="10" t="s">
        <v>2045</v>
      </c>
      <c r="E996" s="10" t="s">
        <v>2083</v>
      </c>
      <c r="F996" s="10" t="s">
        <v>1733</v>
      </c>
      <c r="G996" s="10">
        <v>1065</v>
      </c>
      <c r="H996" s="10">
        <v>556.6</v>
      </c>
      <c r="I996" s="67">
        <f t="shared" si="47"/>
        <v>592.779</v>
      </c>
      <c r="J996" s="23" t="s">
        <v>26</v>
      </c>
      <c r="K996" s="23">
        <v>1</v>
      </c>
      <c r="L996" s="26">
        <v>0</v>
      </c>
      <c r="M996" s="26">
        <v>0</v>
      </c>
      <c r="N996" s="26">
        <v>1065</v>
      </c>
      <c r="O996" s="26">
        <v>592.779</v>
      </c>
      <c r="P996" s="26">
        <v>0</v>
      </c>
      <c r="Q996" s="26">
        <v>0</v>
      </c>
      <c r="R996" s="26">
        <v>0</v>
      </c>
      <c r="S996" s="26">
        <v>0</v>
      </c>
    </row>
    <row r="997" spans="2:19" ht="24.75" customHeight="1" x14ac:dyDescent="0.25">
      <c r="B997" s="1" t="s">
        <v>21</v>
      </c>
      <c r="C997" s="10" t="s">
        <v>2084</v>
      </c>
      <c r="D997" s="10" t="s">
        <v>2045</v>
      </c>
      <c r="E997" s="10" t="s">
        <v>2085</v>
      </c>
      <c r="F997" s="10" t="s">
        <v>86</v>
      </c>
      <c r="G997" s="10">
        <v>185</v>
      </c>
      <c r="H997" s="10">
        <v>1112.83</v>
      </c>
      <c r="I997" s="67">
        <f t="shared" si="47"/>
        <v>205.87354999999999</v>
      </c>
      <c r="J997" s="23" t="s">
        <v>26</v>
      </c>
      <c r="K997" s="23">
        <v>1</v>
      </c>
      <c r="L997" s="26">
        <v>185</v>
      </c>
      <c r="M997" s="26">
        <v>205.87354999999999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</row>
    <row r="998" spans="2:19" ht="15" customHeight="1" x14ac:dyDescent="0.25">
      <c r="B998" s="1" t="s">
        <v>21</v>
      </c>
      <c r="C998" s="10" t="s">
        <v>2086</v>
      </c>
      <c r="D998" s="10" t="s">
        <v>2045</v>
      </c>
      <c r="E998" s="10" t="s">
        <v>2087</v>
      </c>
      <c r="F998" s="10" t="s">
        <v>86</v>
      </c>
      <c r="G998" s="10">
        <v>1601.1469999999999</v>
      </c>
      <c r="H998" s="10">
        <v>1107.68</v>
      </c>
      <c r="I998" s="67">
        <f t="shared" si="47"/>
        <v>1773.5585089599999</v>
      </c>
      <c r="J998" s="23" t="s">
        <v>26</v>
      </c>
      <c r="K998" s="23">
        <v>1</v>
      </c>
      <c r="L998" s="26">
        <v>411.1</v>
      </c>
      <c r="M998" s="26">
        <v>455.36724800000007</v>
      </c>
      <c r="N998" s="26">
        <v>1190.047</v>
      </c>
      <c r="O998" s="26">
        <v>1318.1912609600001</v>
      </c>
      <c r="P998" s="26">
        <v>0</v>
      </c>
      <c r="Q998" s="26">
        <v>0</v>
      </c>
      <c r="R998" s="26">
        <v>0</v>
      </c>
      <c r="S998" s="26">
        <v>0</v>
      </c>
    </row>
    <row r="999" spans="2:19" ht="15" customHeight="1" x14ac:dyDescent="0.25">
      <c r="B999" s="1" t="s">
        <v>21</v>
      </c>
      <c r="C999" s="10" t="s">
        <v>2088</v>
      </c>
      <c r="D999" s="10" t="s">
        <v>2045</v>
      </c>
      <c r="E999" s="10" t="s">
        <v>2089</v>
      </c>
      <c r="F999" s="10" t="s">
        <v>53</v>
      </c>
      <c r="G999" s="10">
        <v>75</v>
      </c>
      <c r="H999" s="10">
        <v>3129.84</v>
      </c>
      <c r="I999" s="67">
        <f t="shared" si="47"/>
        <v>234.738</v>
      </c>
      <c r="J999" s="23" t="s">
        <v>26</v>
      </c>
      <c r="K999" s="23">
        <v>1</v>
      </c>
      <c r="L999" s="26">
        <v>65</v>
      </c>
      <c r="M999" s="26">
        <v>203.43960000000001</v>
      </c>
      <c r="N999" s="26">
        <v>10</v>
      </c>
      <c r="O999" s="26">
        <v>31.298400000000001</v>
      </c>
      <c r="P999" s="26">
        <v>0</v>
      </c>
      <c r="Q999" s="26">
        <v>0</v>
      </c>
      <c r="R999" s="26">
        <v>0</v>
      </c>
      <c r="S999" s="26">
        <v>0</v>
      </c>
    </row>
    <row r="1000" spans="2:19" ht="16.5" customHeight="1" x14ac:dyDescent="0.25">
      <c r="B1000" s="1" t="s">
        <v>21</v>
      </c>
      <c r="C1000" s="10" t="s">
        <v>2090</v>
      </c>
      <c r="D1000" s="10" t="s">
        <v>2091</v>
      </c>
      <c r="E1000" s="10" t="s">
        <v>2092</v>
      </c>
      <c r="F1000" s="10" t="s">
        <v>1733</v>
      </c>
      <c r="G1000" s="10">
        <v>10863.089</v>
      </c>
      <c r="H1000" s="10">
        <v>540.5</v>
      </c>
      <c r="I1000" s="67">
        <f t="shared" si="47"/>
        <v>5871.4996045000007</v>
      </c>
      <c r="J1000" s="23" t="s">
        <v>49</v>
      </c>
      <c r="K1000" s="23">
        <v>1</v>
      </c>
      <c r="L1000" s="26">
        <v>4486.0599999999995</v>
      </c>
      <c r="M1000" s="26">
        <v>2424.7154299999997</v>
      </c>
      <c r="N1000" s="26">
        <v>6377.0289999999995</v>
      </c>
      <c r="O1000" s="26">
        <v>3446.7841744999996</v>
      </c>
      <c r="P1000" s="26">
        <v>0</v>
      </c>
      <c r="Q1000" s="26">
        <v>0</v>
      </c>
      <c r="R1000" s="26">
        <v>0</v>
      </c>
      <c r="S1000" s="26">
        <v>0</v>
      </c>
    </row>
    <row r="1001" spans="2:19" ht="15.75" customHeight="1" x14ac:dyDescent="0.25">
      <c r="B1001" s="1" t="s">
        <v>21</v>
      </c>
      <c r="C1001" s="10" t="s">
        <v>2093</v>
      </c>
      <c r="D1001" s="10" t="s">
        <v>2094</v>
      </c>
      <c r="E1001" s="10" t="s">
        <v>2095</v>
      </c>
      <c r="F1001" s="10" t="s">
        <v>53</v>
      </c>
      <c r="G1001" s="10">
        <v>424</v>
      </c>
      <c r="H1001" s="10">
        <v>1305.25</v>
      </c>
      <c r="I1001" s="67">
        <f t="shared" si="47"/>
        <v>553.42600000000004</v>
      </c>
      <c r="J1001" s="23" t="s">
        <v>49</v>
      </c>
      <c r="K1001" s="23">
        <v>1</v>
      </c>
      <c r="L1001" s="26">
        <v>382</v>
      </c>
      <c r="M1001" s="26">
        <v>498.60550000000001</v>
      </c>
      <c r="N1001" s="26">
        <v>42</v>
      </c>
      <c r="O1001" s="26">
        <v>54.820500000000003</v>
      </c>
      <c r="P1001" s="26">
        <v>0</v>
      </c>
      <c r="Q1001" s="26">
        <v>0</v>
      </c>
      <c r="R1001" s="26">
        <v>0</v>
      </c>
      <c r="S1001" s="26">
        <v>0</v>
      </c>
    </row>
    <row r="1002" spans="2:19" ht="36.75" customHeight="1" x14ac:dyDescent="0.25">
      <c r="B1002" s="1" t="s">
        <v>21</v>
      </c>
      <c r="C1002" s="10" t="s">
        <v>2096</v>
      </c>
      <c r="D1002" s="10" t="s">
        <v>2063</v>
      </c>
      <c r="E1002" s="10" t="s">
        <v>2097</v>
      </c>
      <c r="F1002" s="10" t="s">
        <v>53</v>
      </c>
      <c r="G1002" s="10">
        <v>391</v>
      </c>
      <c r="H1002" s="10">
        <v>3720</v>
      </c>
      <c r="I1002" s="67">
        <f t="shared" si="47"/>
        <v>1454.52</v>
      </c>
      <c r="J1002" s="23" t="s">
        <v>49</v>
      </c>
      <c r="K1002" s="23">
        <v>1</v>
      </c>
      <c r="L1002" s="26">
        <v>0</v>
      </c>
      <c r="M1002" s="26">
        <v>0</v>
      </c>
      <c r="N1002" s="26">
        <v>391</v>
      </c>
      <c r="O1002" s="26">
        <v>1454.52</v>
      </c>
      <c r="P1002" s="26">
        <v>0</v>
      </c>
      <c r="Q1002" s="26">
        <v>0</v>
      </c>
      <c r="R1002" s="26">
        <v>0</v>
      </c>
      <c r="S1002" s="26">
        <v>0</v>
      </c>
    </row>
    <row r="1003" spans="2:19" ht="36.75" customHeight="1" x14ac:dyDescent="0.25">
      <c r="B1003" s="1" t="s">
        <v>21</v>
      </c>
      <c r="C1003" s="10" t="s">
        <v>2098</v>
      </c>
      <c r="D1003" s="10" t="s">
        <v>2063</v>
      </c>
      <c r="E1003" s="10" t="s">
        <v>2099</v>
      </c>
      <c r="F1003" s="10" t="s">
        <v>53</v>
      </c>
      <c r="G1003" s="10">
        <v>145</v>
      </c>
      <c r="H1003" s="10">
        <v>3480</v>
      </c>
      <c r="I1003" s="67">
        <f t="shared" si="47"/>
        <v>504.6</v>
      </c>
      <c r="J1003" s="23" t="s">
        <v>49</v>
      </c>
      <c r="K1003" s="23">
        <v>1</v>
      </c>
      <c r="L1003" s="26">
        <v>0</v>
      </c>
      <c r="M1003" s="26">
        <v>0</v>
      </c>
      <c r="N1003" s="26">
        <v>145</v>
      </c>
      <c r="O1003" s="26">
        <v>504.6</v>
      </c>
      <c r="P1003" s="26">
        <v>0</v>
      </c>
      <c r="Q1003" s="26">
        <v>0</v>
      </c>
      <c r="R1003" s="26">
        <v>0</v>
      </c>
      <c r="S1003" s="26">
        <v>0</v>
      </c>
    </row>
    <row r="1004" spans="2:19" ht="36.75" customHeight="1" x14ac:dyDescent="0.25">
      <c r="B1004" s="1" t="s">
        <v>21</v>
      </c>
      <c r="C1004" s="10" t="s">
        <v>2100</v>
      </c>
      <c r="D1004" s="10" t="s">
        <v>2063</v>
      </c>
      <c r="E1004" s="10" t="s">
        <v>2101</v>
      </c>
      <c r="F1004" s="10" t="s">
        <v>53</v>
      </c>
      <c r="G1004" s="10">
        <v>77</v>
      </c>
      <c r="H1004" s="10">
        <v>1200</v>
      </c>
      <c r="I1004" s="67">
        <f t="shared" si="47"/>
        <v>92.4</v>
      </c>
      <c r="J1004" s="23" t="s">
        <v>49</v>
      </c>
      <c r="K1004" s="23">
        <v>1</v>
      </c>
      <c r="L1004" s="26">
        <v>0</v>
      </c>
      <c r="M1004" s="26">
        <v>0</v>
      </c>
      <c r="N1004" s="26">
        <v>77</v>
      </c>
      <c r="O1004" s="26">
        <v>92.4</v>
      </c>
      <c r="P1004" s="26">
        <v>0</v>
      </c>
      <c r="Q1004" s="26">
        <v>0</v>
      </c>
      <c r="R1004" s="26">
        <v>0</v>
      </c>
      <c r="S1004" s="26">
        <v>0</v>
      </c>
    </row>
    <row r="1005" spans="2:19" ht="27" customHeight="1" x14ac:dyDescent="0.25">
      <c r="B1005" s="1" t="s">
        <v>21</v>
      </c>
      <c r="C1005" s="10" t="s">
        <v>2102</v>
      </c>
      <c r="D1005" s="10" t="s">
        <v>2063</v>
      </c>
      <c r="E1005" s="10" t="s">
        <v>2103</v>
      </c>
      <c r="F1005" s="10" t="s">
        <v>53</v>
      </c>
      <c r="G1005" s="10">
        <v>295</v>
      </c>
      <c r="H1005" s="10">
        <v>3720</v>
      </c>
      <c r="I1005" s="67">
        <f t="shared" si="47"/>
        <v>1097.4000000000001</v>
      </c>
      <c r="J1005" s="23" t="s">
        <v>49</v>
      </c>
      <c r="K1005" s="23">
        <v>1</v>
      </c>
      <c r="L1005" s="26">
        <v>0</v>
      </c>
      <c r="M1005" s="26">
        <v>0</v>
      </c>
      <c r="N1005" s="26">
        <v>295</v>
      </c>
      <c r="O1005" s="26">
        <v>1097.4000000000001</v>
      </c>
      <c r="P1005" s="26">
        <v>0</v>
      </c>
      <c r="Q1005" s="26">
        <v>0</v>
      </c>
      <c r="R1005" s="26">
        <v>0</v>
      </c>
      <c r="S1005" s="26">
        <v>0</v>
      </c>
    </row>
    <row r="1006" spans="2:19" ht="36.75" customHeight="1" x14ac:dyDescent="0.25">
      <c r="B1006" s="1" t="s">
        <v>21</v>
      </c>
      <c r="C1006" s="10" t="s">
        <v>2104</v>
      </c>
      <c r="D1006" s="10" t="s">
        <v>2063</v>
      </c>
      <c r="E1006" s="10" t="s">
        <v>2105</v>
      </c>
      <c r="F1006" s="10" t="s">
        <v>53</v>
      </c>
      <c r="G1006" s="10">
        <v>202</v>
      </c>
      <c r="H1006" s="10">
        <v>4560</v>
      </c>
      <c r="I1006" s="67">
        <f t="shared" si="47"/>
        <v>921.12</v>
      </c>
      <c r="J1006" s="23" t="s">
        <v>49</v>
      </c>
      <c r="K1006" s="23">
        <v>1</v>
      </c>
      <c r="L1006" s="26">
        <v>0</v>
      </c>
      <c r="M1006" s="26">
        <v>0</v>
      </c>
      <c r="N1006" s="26">
        <v>202</v>
      </c>
      <c r="O1006" s="26">
        <v>921.12</v>
      </c>
      <c r="P1006" s="26">
        <v>0</v>
      </c>
      <c r="Q1006" s="26">
        <v>0</v>
      </c>
      <c r="R1006" s="26">
        <v>0</v>
      </c>
      <c r="S1006" s="26">
        <v>0</v>
      </c>
    </row>
    <row r="1007" spans="2:19" ht="36.75" customHeight="1" x14ac:dyDescent="0.25">
      <c r="B1007" s="1" t="s">
        <v>21</v>
      </c>
      <c r="C1007" s="10" t="s">
        <v>2106</v>
      </c>
      <c r="D1007" s="10" t="s">
        <v>2063</v>
      </c>
      <c r="E1007" s="10" t="s">
        <v>2107</v>
      </c>
      <c r="F1007" s="10" t="s">
        <v>53</v>
      </c>
      <c r="G1007" s="10">
        <v>146</v>
      </c>
      <c r="H1007" s="10">
        <v>2760</v>
      </c>
      <c r="I1007" s="67">
        <f t="shared" si="47"/>
        <v>402.96</v>
      </c>
      <c r="J1007" s="23" t="s">
        <v>49</v>
      </c>
      <c r="K1007" s="23">
        <v>1</v>
      </c>
      <c r="L1007" s="26">
        <v>0</v>
      </c>
      <c r="M1007" s="26">
        <v>0</v>
      </c>
      <c r="N1007" s="26">
        <v>146</v>
      </c>
      <c r="O1007" s="26">
        <v>402.96</v>
      </c>
      <c r="P1007" s="26">
        <v>0</v>
      </c>
      <c r="Q1007" s="26">
        <v>0</v>
      </c>
      <c r="R1007" s="26">
        <v>0</v>
      </c>
      <c r="S1007" s="26">
        <v>0</v>
      </c>
    </row>
    <row r="1008" spans="2:19" ht="36.75" customHeight="1" x14ac:dyDescent="0.25">
      <c r="B1008" s="1" t="s">
        <v>21</v>
      </c>
      <c r="C1008" s="10" t="s">
        <v>2108</v>
      </c>
      <c r="D1008" s="10" t="s">
        <v>2063</v>
      </c>
      <c r="E1008" s="10" t="s">
        <v>2109</v>
      </c>
      <c r="F1008" s="10" t="s">
        <v>53</v>
      </c>
      <c r="G1008" s="10">
        <v>127</v>
      </c>
      <c r="H1008" s="10">
        <v>3240</v>
      </c>
      <c r="I1008" s="67">
        <f t="shared" si="47"/>
        <v>411.48</v>
      </c>
      <c r="J1008" s="23" t="s">
        <v>49</v>
      </c>
      <c r="K1008" s="23">
        <v>1</v>
      </c>
      <c r="L1008" s="26">
        <v>0</v>
      </c>
      <c r="M1008" s="26">
        <v>0</v>
      </c>
      <c r="N1008" s="26">
        <v>127</v>
      </c>
      <c r="O1008" s="26">
        <v>411.48</v>
      </c>
      <c r="P1008" s="26">
        <v>0</v>
      </c>
      <c r="Q1008" s="26">
        <v>0</v>
      </c>
      <c r="R1008" s="26">
        <v>0</v>
      </c>
      <c r="S1008" s="26">
        <v>0</v>
      </c>
    </row>
    <row r="1009" spans="2:19" ht="15" customHeight="1" x14ac:dyDescent="0.25">
      <c r="B1009" s="1" t="s">
        <v>21</v>
      </c>
      <c r="C1009" s="10" t="s">
        <v>2110</v>
      </c>
      <c r="D1009" s="10" t="s">
        <v>2072</v>
      </c>
      <c r="E1009" s="10" t="s">
        <v>2111</v>
      </c>
      <c r="F1009" s="10" t="s">
        <v>1344</v>
      </c>
      <c r="G1009" s="10">
        <v>49</v>
      </c>
      <c r="H1009" s="10">
        <v>1112.83</v>
      </c>
      <c r="I1009" s="67">
        <f t="shared" si="47"/>
        <v>54.528669999999998</v>
      </c>
      <c r="J1009" s="23" t="s">
        <v>26</v>
      </c>
      <c r="K1009" s="23">
        <v>1</v>
      </c>
      <c r="L1009" s="26">
        <v>49</v>
      </c>
      <c r="M1009" s="26">
        <v>54.528669999999998</v>
      </c>
      <c r="N1009" s="26">
        <v>0</v>
      </c>
      <c r="O1009" s="26">
        <v>0</v>
      </c>
      <c r="P1009" s="26">
        <v>0</v>
      </c>
      <c r="Q1009" s="26">
        <v>0</v>
      </c>
      <c r="R1009" s="26">
        <v>0</v>
      </c>
      <c r="S1009" s="26">
        <v>0</v>
      </c>
    </row>
    <row r="1010" spans="2:19" ht="24.75" customHeight="1" x14ac:dyDescent="0.25">
      <c r="B1010" s="1" t="s">
        <v>21</v>
      </c>
      <c r="C1010" s="10" t="s">
        <v>2112</v>
      </c>
      <c r="D1010" s="10" t="s">
        <v>2063</v>
      </c>
      <c r="E1010" s="10" t="s">
        <v>2559</v>
      </c>
      <c r="F1010" s="10" t="s">
        <v>53</v>
      </c>
      <c r="G1010" s="10">
        <v>1605</v>
      </c>
      <c r="H1010" s="10">
        <v>805</v>
      </c>
      <c r="I1010" s="67">
        <f t="shared" si="47"/>
        <v>1292.0250000000001</v>
      </c>
      <c r="J1010" s="23" t="s">
        <v>49</v>
      </c>
      <c r="K1010" s="23">
        <v>1</v>
      </c>
      <c r="L1010" s="26">
        <v>1605</v>
      </c>
      <c r="M1010" s="26">
        <v>1292.0250000000001</v>
      </c>
      <c r="N1010" s="26">
        <v>0</v>
      </c>
      <c r="O1010" s="26">
        <v>0</v>
      </c>
      <c r="P1010" s="26">
        <v>0</v>
      </c>
      <c r="Q1010" s="26">
        <v>0</v>
      </c>
      <c r="R1010" s="26">
        <v>0</v>
      </c>
      <c r="S1010" s="26">
        <v>0</v>
      </c>
    </row>
    <row r="1011" spans="2:19" ht="23.25" customHeight="1" x14ac:dyDescent="0.25">
      <c r="B1011" s="1" t="s">
        <v>21</v>
      </c>
      <c r="C1011" s="10" t="s">
        <v>2113</v>
      </c>
      <c r="D1011" s="10" t="s">
        <v>2063</v>
      </c>
      <c r="E1011" s="10" t="s">
        <v>2114</v>
      </c>
      <c r="F1011" s="10" t="s">
        <v>53</v>
      </c>
      <c r="G1011" s="10">
        <v>1685</v>
      </c>
      <c r="H1011" s="10">
        <v>805</v>
      </c>
      <c r="I1011" s="67">
        <f t="shared" si="47"/>
        <v>1356.425</v>
      </c>
      <c r="J1011" s="23" t="s">
        <v>49</v>
      </c>
      <c r="K1011" s="23">
        <v>1</v>
      </c>
      <c r="L1011" s="26">
        <v>1685</v>
      </c>
      <c r="M1011" s="26">
        <v>1356.425</v>
      </c>
      <c r="N1011" s="26">
        <v>0</v>
      </c>
      <c r="O1011" s="26">
        <v>0</v>
      </c>
      <c r="P1011" s="26">
        <v>0</v>
      </c>
      <c r="Q1011" s="26">
        <v>0</v>
      </c>
      <c r="R1011" s="26">
        <v>0</v>
      </c>
      <c r="S1011" s="26">
        <v>0</v>
      </c>
    </row>
    <row r="1012" spans="2:19" ht="23.25" customHeight="1" thickBot="1" x14ac:dyDescent="0.3">
      <c r="B1012" s="1" t="s">
        <v>21</v>
      </c>
      <c r="C1012" s="10" t="s">
        <v>2115</v>
      </c>
      <c r="D1012" s="10" t="s">
        <v>2063</v>
      </c>
      <c r="E1012" s="10" t="s">
        <v>2116</v>
      </c>
      <c r="F1012" s="10" t="s">
        <v>53</v>
      </c>
      <c r="G1012" s="10">
        <v>1685</v>
      </c>
      <c r="H1012" s="10">
        <v>805</v>
      </c>
      <c r="I1012" s="67">
        <f t="shared" si="47"/>
        <v>1356.425</v>
      </c>
      <c r="J1012" s="23" t="s">
        <v>49</v>
      </c>
      <c r="K1012" s="23">
        <v>1</v>
      </c>
      <c r="L1012" s="26">
        <v>1685</v>
      </c>
      <c r="M1012" s="26">
        <v>1356.425</v>
      </c>
      <c r="N1012" s="26">
        <v>0</v>
      </c>
      <c r="O1012" s="26">
        <v>0</v>
      </c>
      <c r="P1012" s="26">
        <v>0</v>
      </c>
      <c r="Q1012" s="26">
        <v>0</v>
      </c>
      <c r="R1012" s="26">
        <v>0</v>
      </c>
      <c r="S1012" s="26">
        <v>0</v>
      </c>
    </row>
    <row r="1013" spans="2:19" ht="15.75" customHeight="1" thickTop="1" thickBot="1" x14ac:dyDescent="0.35">
      <c r="C1013" s="103"/>
      <c r="D1013" s="103"/>
      <c r="E1013" s="15"/>
      <c r="F1013" s="15"/>
      <c r="G1013" s="15"/>
      <c r="H1013" s="18">
        <f>M1013+O1013</f>
        <v>57427.807060200001</v>
      </c>
      <c r="I1013" s="53">
        <f>SUM(I980:I1012)</f>
        <v>57427.807060199993</v>
      </c>
      <c r="J1013" s="65"/>
      <c r="K1013" s="65"/>
      <c r="L1013" s="55"/>
      <c r="M1013" s="53">
        <f>SUM(M980:M1012)</f>
        <v>26480.755808800001</v>
      </c>
      <c r="N1013" s="55"/>
      <c r="O1013" s="53">
        <f>SUM(O980:O1012)</f>
        <v>30947.0512514</v>
      </c>
      <c r="P1013" s="55"/>
      <c r="Q1013" s="53">
        <v>0</v>
      </c>
      <c r="R1013" s="55"/>
      <c r="S1013" s="53">
        <v>0</v>
      </c>
    </row>
    <row r="1014" spans="2:19" ht="37.5" customHeight="1" thickTop="1" thickBot="1" x14ac:dyDescent="0.3">
      <c r="C1014" s="22"/>
      <c r="D1014" s="15" t="s">
        <v>2117</v>
      </c>
      <c r="E1014" s="15"/>
      <c r="F1014" s="15"/>
      <c r="G1014" s="15"/>
      <c r="H1014" s="15"/>
      <c r="I1014" s="55"/>
      <c r="J1014" s="68"/>
      <c r="K1014" s="68"/>
      <c r="L1014" s="55"/>
      <c r="M1014" s="55"/>
      <c r="N1014" s="55"/>
      <c r="O1014" s="55"/>
      <c r="P1014" s="55"/>
      <c r="Q1014" s="55"/>
      <c r="R1014" s="55"/>
      <c r="S1014" s="55"/>
    </row>
    <row r="1015" spans="2:19" ht="15.75" customHeight="1" thickTop="1" x14ac:dyDescent="0.25">
      <c r="C1015" s="19"/>
      <c r="D1015" s="20" t="s">
        <v>2118</v>
      </c>
      <c r="E1015" s="20"/>
      <c r="F1015" s="20"/>
      <c r="G1015" s="20"/>
      <c r="H1015" s="20"/>
      <c r="I1015" s="56"/>
      <c r="J1015" s="68"/>
      <c r="K1015" s="68"/>
      <c r="L1015" s="56"/>
      <c r="M1015" s="56"/>
      <c r="N1015" s="56"/>
      <c r="O1015" s="56"/>
      <c r="P1015" s="56"/>
      <c r="Q1015" s="56"/>
      <c r="R1015" s="56"/>
      <c r="S1015" s="56"/>
    </row>
    <row r="1016" spans="2:19" ht="23.25" customHeight="1" x14ac:dyDescent="0.25">
      <c r="B1016" s="1" t="s">
        <v>21</v>
      </c>
      <c r="C1016" s="10" t="s">
        <v>2119</v>
      </c>
      <c r="D1016" s="10" t="s">
        <v>2120</v>
      </c>
      <c r="E1016" s="10"/>
      <c r="F1016" s="10" t="s">
        <v>53</v>
      </c>
      <c r="G1016" s="10">
        <v>402</v>
      </c>
      <c r="H1016" s="10">
        <v>144</v>
      </c>
      <c r="I1016" s="67">
        <f t="shared" ref="I1016:I1028" si="48">G1016*H1016/1000</f>
        <v>57.887999999999998</v>
      </c>
      <c r="J1016" s="23" t="s">
        <v>49</v>
      </c>
      <c r="K1016" s="23">
        <v>2</v>
      </c>
      <c r="L1016" s="26">
        <v>402</v>
      </c>
      <c r="M1016" s="26">
        <v>57.887999999999998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</row>
    <row r="1017" spans="2:19" ht="23.25" customHeight="1" x14ac:dyDescent="0.25">
      <c r="B1017" s="1" t="s">
        <v>21</v>
      </c>
      <c r="C1017" s="10" t="s">
        <v>2121</v>
      </c>
      <c r="D1017" s="10" t="s">
        <v>2122</v>
      </c>
      <c r="E1017" s="10"/>
      <c r="F1017" s="10" t="s">
        <v>53</v>
      </c>
      <c r="G1017" s="10">
        <v>1050</v>
      </c>
      <c r="H1017" s="10">
        <v>300</v>
      </c>
      <c r="I1017" s="67">
        <f t="shared" si="48"/>
        <v>315</v>
      </c>
      <c r="J1017" s="23" t="s">
        <v>49</v>
      </c>
      <c r="K1017" s="23">
        <v>2</v>
      </c>
      <c r="L1017" s="26">
        <v>1040</v>
      </c>
      <c r="M1017" s="26">
        <v>312</v>
      </c>
      <c r="N1017" s="26">
        <v>10</v>
      </c>
      <c r="O1017" s="26">
        <v>3</v>
      </c>
      <c r="P1017" s="26">
        <v>0</v>
      </c>
      <c r="Q1017" s="26">
        <v>0</v>
      </c>
      <c r="R1017" s="26">
        <v>0</v>
      </c>
      <c r="S1017" s="26">
        <v>0</v>
      </c>
    </row>
    <row r="1018" spans="2:19" ht="23.25" customHeight="1" x14ac:dyDescent="0.25">
      <c r="B1018" s="1" t="s">
        <v>21</v>
      </c>
      <c r="C1018" s="10" t="s">
        <v>2123</v>
      </c>
      <c r="D1018" s="10" t="s">
        <v>2124</v>
      </c>
      <c r="E1018" s="10"/>
      <c r="F1018" s="10" t="s">
        <v>2125</v>
      </c>
      <c r="G1018" s="10">
        <v>483</v>
      </c>
      <c r="H1018" s="10">
        <v>480</v>
      </c>
      <c r="I1018" s="67">
        <f t="shared" si="48"/>
        <v>231.84</v>
      </c>
      <c r="J1018" s="23" t="s">
        <v>49</v>
      </c>
      <c r="K1018" s="23">
        <v>2</v>
      </c>
      <c r="L1018" s="26">
        <v>480</v>
      </c>
      <c r="M1018" s="26">
        <v>230.4</v>
      </c>
      <c r="N1018" s="26">
        <v>3</v>
      </c>
      <c r="O1018" s="26">
        <v>1.44</v>
      </c>
      <c r="P1018" s="26">
        <v>0</v>
      </c>
      <c r="Q1018" s="26">
        <v>0</v>
      </c>
      <c r="R1018" s="26">
        <v>0</v>
      </c>
      <c r="S1018" s="26">
        <v>0</v>
      </c>
    </row>
    <row r="1019" spans="2:19" ht="23.25" customHeight="1" x14ac:dyDescent="0.25">
      <c r="B1019" s="1" t="s">
        <v>21</v>
      </c>
      <c r="C1019" s="10" t="s">
        <v>2126</v>
      </c>
      <c r="D1019" s="10" t="s">
        <v>2127</v>
      </c>
      <c r="E1019" s="10"/>
      <c r="F1019" s="10" t="s">
        <v>1862</v>
      </c>
      <c r="G1019" s="10">
        <v>7480</v>
      </c>
      <c r="H1019" s="10">
        <v>84</v>
      </c>
      <c r="I1019" s="67">
        <f t="shared" si="48"/>
        <v>628.32000000000005</v>
      </c>
      <c r="J1019" s="23" t="s">
        <v>49</v>
      </c>
      <c r="K1019" s="23">
        <v>2</v>
      </c>
      <c r="L1019" s="26">
        <v>7480</v>
      </c>
      <c r="M1019" s="26">
        <v>628.32000000000005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</row>
    <row r="1020" spans="2:19" ht="24.75" customHeight="1" x14ac:dyDescent="0.25">
      <c r="B1020" s="1" t="s">
        <v>21</v>
      </c>
      <c r="C1020" s="10" t="s">
        <v>2128</v>
      </c>
      <c r="D1020" s="10" t="s">
        <v>2129</v>
      </c>
      <c r="E1020" s="10"/>
      <c r="F1020" s="10" t="s">
        <v>53</v>
      </c>
      <c r="G1020" s="10">
        <v>70</v>
      </c>
      <c r="H1020" s="10">
        <v>360</v>
      </c>
      <c r="I1020" s="67">
        <f t="shared" si="48"/>
        <v>25.2</v>
      </c>
      <c r="J1020" s="23" t="s">
        <v>49</v>
      </c>
      <c r="K1020" s="23">
        <v>2</v>
      </c>
      <c r="L1020" s="26">
        <v>50</v>
      </c>
      <c r="M1020" s="26">
        <v>18</v>
      </c>
      <c r="N1020" s="26">
        <v>20</v>
      </c>
      <c r="O1020" s="26">
        <v>7.2</v>
      </c>
      <c r="P1020" s="26">
        <v>0</v>
      </c>
      <c r="Q1020" s="26">
        <v>0</v>
      </c>
      <c r="R1020" s="26">
        <v>0</v>
      </c>
      <c r="S1020" s="26">
        <v>0</v>
      </c>
    </row>
    <row r="1021" spans="2:19" ht="23.25" customHeight="1" x14ac:dyDescent="0.25">
      <c r="B1021" s="1" t="s">
        <v>21</v>
      </c>
      <c r="C1021" s="10" t="s">
        <v>2130</v>
      </c>
      <c r="D1021" s="10" t="s">
        <v>2131</v>
      </c>
      <c r="E1021" s="10"/>
      <c r="F1021" s="10" t="s">
        <v>53</v>
      </c>
      <c r="G1021" s="10">
        <v>862</v>
      </c>
      <c r="H1021" s="10">
        <v>384</v>
      </c>
      <c r="I1021" s="67">
        <f t="shared" si="48"/>
        <v>331.00799999999998</v>
      </c>
      <c r="J1021" s="23" t="s">
        <v>49</v>
      </c>
      <c r="K1021" s="23">
        <v>2</v>
      </c>
      <c r="L1021" s="26">
        <v>862</v>
      </c>
      <c r="M1021" s="26">
        <v>331.00799999999998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</row>
    <row r="1022" spans="2:19" ht="23.25" customHeight="1" x14ac:dyDescent="0.25">
      <c r="B1022" s="1" t="s">
        <v>21</v>
      </c>
      <c r="C1022" s="10" t="s">
        <v>2132</v>
      </c>
      <c r="D1022" s="10" t="s">
        <v>2133</v>
      </c>
      <c r="E1022" s="10"/>
      <c r="F1022" s="10" t="s">
        <v>53</v>
      </c>
      <c r="G1022" s="10">
        <v>203</v>
      </c>
      <c r="H1022" s="10">
        <v>1800</v>
      </c>
      <c r="I1022" s="67">
        <f t="shared" si="48"/>
        <v>365.4</v>
      </c>
      <c r="J1022" s="23" t="s">
        <v>49</v>
      </c>
      <c r="K1022" s="23">
        <v>2</v>
      </c>
      <c r="L1022" s="26">
        <v>203</v>
      </c>
      <c r="M1022" s="26">
        <v>365.4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</row>
    <row r="1023" spans="2:19" ht="23.25" customHeight="1" x14ac:dyDescent="0.25">
      <c r="B1023" s="1" t="s">
        <v>21</v>
      </c>
      <c r="C1023" s="10" t="s">
        <v>2134</v>
      </c>
      <c r="D1023" s="10" t="s">
        <v>2135</v>
      </c>
      <c r="E1023" s="10"/>
      <c r="F1023" s="10" t="s">
        <v>53</v>
      </c>
      <c r="G1023" s="10">
        <v>290</v>
      </c>
      <c r="H1023" s="10">
        <v>2112</v>
      </c>
      <c r="I1023" s="67">
        <f t="shared" si="48"/>
        <v>612.48</v>
      </c>
      <c r="J1023" s="23" t="s">
        <v>49</v>
      </c>
      <c r="K1023" s="23">
        <v>2</v>
      </c>
      <c r="L1023" s="26">
        <v>290</v>
      </c>
      <c r="M1023" s="26">
        <v>612.48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</row>
    <row r="1024" spans="2:19" ht="23.25" customHeight="1" x14ac:dyDescent="0.25">
      <c r="B1024" s="1" t="s">
        <v>21</v>
      </c>
      <c r="C1024" s="10" t="s">
        <v>2136</v>
      </c>
      <c r="D1024" s="10" t="s">
        <v>2137</v>
      </c>
      <c r="E1024" s="10"/>
      <c r="F1024" s="10" t="s">
        <v>53</v>
      </c>
      <c r="G1024" s="10">
        <v>200</v>
      </c>
      <c r="H1024" s="10">
        <v>576</v>
      </c>
      <c r="I1024" s="67">
        <f t="shared" si="48"/>
        <v>115.2</v>
      </c>
      <c r="J1024" s="23" t="s">
        <v>49</v>
      </c>
      <c r="K1024" s="23">
        <v>2</v>
      </c>
      <c r="L1024" s="26">
        <v>200</v>
      </c>
      <c r="M1024" s="26">
        <v>115.2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</row>
    <row r="1025" spans="2:19" ht="23.25" customHeight="1" x14ac:dyDescent="0.25">
      <c r="B1025" s="1" t="s">
        <v>21</v>
      </c>
      <c r="C1025" s="10" t="s">
        <v>2138</v>
      </c>
      <c r="D1025" s="10" t="s">
        <v>2139</v>
      </c>
      <c r="E1025" s="10"/>
      <c r="F1025" s="10" t="s">
        <v>53</v>
      </c>
      <c r="G1025" s="10">
        <v>11</v>
      </c>
      <c r="H1025" s="10">
        <v>9240</v>
      </c>
      <c r="I1025" s="67">
        <f t="shared" si="48"/>
        <v>101.64</v>
      </c>
      <c r="J1025" s="23" t="s">
        <v>49</v>
      </c>
      <c r="K1025" s="23">
        <v>2</v>
      </c>
      <c r="L1025" s="26">
        <v>11</v>
      </c>
      <c r="M1025" s="26">
        <v>101.64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</row>
    <row r="1026" spans="2:19" ht="23.25" customHeight="1" x14ac:dyDescent="0.25">
      <c r="B1026" s="1" t="s">
        <v>21</v>
      </c>
      <c r="C1026" s="10" t="s">
        <v>2140</v>
      </c>
      <c r="D1026" s="10" t="s">
        <v>2141</v>
      </c>
      <c r="E1026" s="10"/>
      <c r="F1026" s="10" t="s">
        <v>53</v>
      </c>
      <c r="G1026" s="10">
        <v>100</v>
      </c>
      <c r="H1026" s="10">
        <v>600</v>
      </c>
      <c r="I1026" s="67">
        <f t="shared" si="48"/>
        <v>60</v>
      </c>
      <c r="J1026" s="23" t="s">
        <v>49</v>
      </c>
      <c r="K1026" s="23">
        <v>2</v>
      </c>
      <c r="L1026" s="26">
        <v>100</v>
      </c>
      <c r="M1026" s="26">
        <v>60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</row>
    <row r="1027" spans="2:19" ht="24.75" customHeight="1" x14ac:dyDescent="0.25">
      <c r="B1027" s="1" t="s">
        <v>21</v>
      </c>
      <c r="C1027" s="10" t="s">
        <v>2142</v>
      </c>
      <c r="D1027" s="10" t="s">
        <v>2143</v>
      </c>
      <c r="E1027" s="10"/>
      <c r="F1027" s="10" t="s">
        <v>53</v>
      </c>
      <c r="G1027" s="10">
        <v>1500</v>
      </c>
      <c r="H1027" s="10">
        <v>60</v>
      </c>
      <c r="I1027" s="67">
        <f t="shared" si="48"/>
        <v>90</v>
      </c>
      <c r="J1027" s="23" t="s">
        <v>49</v>
      </c>
      <c r="K1027" s="23">
        <v>2</v>
      </c>
      <c r="L1027" s="26">
        <v>1500</v>
      </c>
      <c r="M1027" s="26">
        <v>90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</row>
    <row r="1028" spans="2:19" ht="23.25" customHeight="1" thickBot="1" x14ac:dyDescent="0.3">
      <c r="B1028" s="1" t="s">
        <v>21</v>
      </c>
      <c r="C1028" s="10" t="s">
        <v>2144</v>
      </c>
      <c r="D1028" s="10" t="s">
        <v>2145</v>
      </c>
      <c r="E1028" s="10"/>
      <c r="F1028" s="10" t="s">
        <v>53</v>
      </c>
      <c r="G1028" s="10">
        <v>8</v>
      </c>
      <c r="H1028" s="10">
        <v>780</v>
      </c>
      <c r="I1028" s="67">
        <f t="shared" si="48"/>
        <v>6.24</v>
      </c>
      <c r="J1028" s="23" t="s">
        <v>49</v>
      </c>
      <c r="K1028" s="23">
        <v>2</v>
      </c>
      <c r="L1028" s="26">
        <v>0</v>
      </c>
      <c r="M1028" s="26">
        <v>0</v>
      </c>
      <c r="N1028" s="26">
        <v>8</v>
      </c>
      <c r="O1028" s="26">
        <v>6.24</v>
      </c>
      <c r="P1028" s="26">
        <v>0</v>
      </c>
      <c r="Q1028" s="26">
        <v>0</v>
      </c>
      <c r="R1028" s="26">
        <v>0</v>
      </c>
      <c r="S1028" s="26">
        <v>0</v>
      </c>
    </row>
    <row r="1029" spans="2:19" ht="15.75" customHeight="1" thickTop="1" thickBot="1" x14ac:dyDescent="0.35">
      <c r="C1029" s="103"/>
      <c r="D1029" s="103"/>
      <c r="E1029" s="15"/>
      <c r="F1029" s="15"/>
      <c r="G1029" s="15"/>
      <c r="H1029" s="18">
        <f>M1029+O1029</f>
        <v>2940.2159999999999</v>
      </c>
      <c r="I1029" s="53">
        <f>SUM(I1016:I1028)</f>
        <v>2940.2159999999994</v>
      </c>
      <c r="J1029" s="65"/>
      <c r="K1029" s="65"/>
      <c r="L1029" s="55"/>
      <c r="M1029" s="53">
        <f>SUM(M1016:M1028)</f>
        <v>2922.3359999999998</v>
      </c>
      <c r="N1029" s="55"/>
      <c r="O1029" s="53">
        <f>SUM(O1016:O1028)</f>
        <v>17.880000000000003</v>
      </c>
      <c r="P1029" s="55"/>
      <c r="Q1029" s="53">
        <v>0</v>
      </c>
      <c r="R1029" s="55"/>
      <c r="S1029" s="53">
        <v>0</v>
      </c>
    </row>
    <row r="1030" spans="2:19" ht="15.75" customHeight="1" thickTop="1" x14ac:dyDescent="0.25">
      <c r="C1030" s="19"/>
      <c r="D1030" s="20" t="s">
        <v>2146</v>
      </c>
      <c r="E1030" s="20"/>
      <c r="F1030" s="20"/>
      <c r="G1030" s="20"/>
      <c r="H1030" s="20"/>
      <c r="I1030" s="56"/>
      <c r="J1030" s="68"/>
      <c r="K1030" s="68"/>
      <c r="L1030" s="56"/>
      <c r="M1030" s="56"/>
      <c r="N1030" s="56"/>
      <c r="O1030" s="56"/>
      <c r="P1030" s="56"/>
      <c r="Q1030" s="56"/>
      <c r="R1030" s="56"/>
      <c r="S1030" s="56"/>
    </row>
    <row r="1031" spans="2:19" ht="24.75" customHeight="1" x14ac:dyDescent="0.25">
      <c r="B1031" s="1" t="s">
        <v>21</v>
      </c>
      <c r="C1031" s="10" t="s">
        <v>2147</v>
      </c>
      <c r="D1031" s="10" t="s">
        <v>2148</v>
      </c>
      <c r="E1031" s="10" t="s">
        <v>2149</v>
      </c>
      <c r="F1031" s="10" t="s">
        <v>53</v>
      </c>
      <c r="G1031" s="10">
        <v>73</v>
      </c>
      <c r="H1031" s="10">
        <v>320</v>
      </c>
      <c r="I1031" s="26">
        <f t="shared" ref="I1031:I1072" si="49">G1031*H1031/1000</f>
        <v>23.36</v>
      </c>
      <c r="J1031" s="23" t="s">
        <v>49</v>
      </c>
      <c r="K1031" s="23">
        <v>2</v>
      </c>
      <c r="L1031" s="26">
        <v>42</v>
      </c>
      <c r="M1031" s="26">
        <v>13.44</v>
      </c>
      <c r="N1031" s="26">
        <v>31</v>
      </c>
      <c r="O1031" s="26">
        <v>9.92</v>
      </c>
      <c r="P1031" s="26">
        <v>0</v>
      </c>
      <c r="Q1031" s="26">
        <v>0</v>
      </c>
      <c r="R1031" s="26">
        <v>0</v>
      </c>
      <c r="S1031" s="26">
        <v>0</v>
      </c>
    </row>
    <row r="1032" spans="2:19" ht="23.25" customHeight="1" x14ac:dyDescent="0.25">
      <c r="B1032" s="1" t="s">
        <v>21</v>
      </c>
      <c r="C1032" s="10" t="s">
        <v>2150</v>
      </c>
      <c r="D1032" s="10" t="s">
        <v>2148</v>
      </c>
      <c r="E1032" s="10" t="s">
        <v>2151</v>
      </c>
      <c r="F1032" s="10" t="s">
        <v>53</v>
      </c>
      <c r="G1032" s="10">
        <v>334</v>
      </c>
      <c r="H1032" s="10">
        <v>500</v>
      </c>
      <c r="I1032" s="26">
        <f t="shared" si="49"/>
        <v>167</v>
      </c>
      <c r="J1032" s="23" t="s">
        <v>49</v>
      </c>
      <c r="K1032" s="23">
        <v>2</v>
      </c>
      <c r="L1032" s="26">
        <v>88</v>
      </c>
      <c r="M1032" s="26">
        <v>44</v>
      </c>
      <c r="N1032" s="26">
        <v>246</v>
      </c>
      <c r="O1032" s="26">
        <v>123</v>
      </c>
      <c r="P1032" s="26">
        <v>0</v>
      </c>
      <c r="Q1032" s="26">
        <v>0</v>
      </c>
      <c r="R1032" s="26">
        <v>0</v>
      </c>
      <c r="S1032" s="26">
        <v>0</v>
      </c>
    </row>
    <row r="1033" spans="2:19" ht="24.75" customHeight="1" x14ac:dyDescent="0.25">
      <c r="B1033" s="1" t="s">
        <v>21</v>
      </c>
      <c r="C1033" s="10" t="s">
        <v>2152</v>
      </c>
      <c r="D1033" s="10" t="s">
        <v>2148</v>
      </c>
      <c r="E1033" s="10" t="s">
        <v>2153</v>
      </c>
      <c r="F1033" s="10" t="s">
        <v>53</v>
      </c>
      <c r="G1033" s="10">
        <v>86</v>
      </c>
      <c r="H1033" s="10">
        <v>324</v>
      </c>
      <c r="I1033" s="67">
        <f t="shared" si="49"/>
        <v>27.864000000000001</v>
      </c>
      <c r="J1033" s="23" t="s">
        <v>49</v>
      </c>
      <c r="K1033" s="23">
        <v>2</v>
      </c>
      <c r="L1033" s="26">
        <v>0</v>
      </c>
      <c r="M1033" s="26">
        <v>0</v>
      </c>
      <c r="N1033" s="26">
        <v>86</v>
      </c>
      <c r="O1033" s="26">
        <v>27.864000000000001</v>
      </c>
      <c r="P1033" s="26">
        <v>0</v>
      </c>
      <c r="Q1033" s="26">
        <v>0</v>
      </c>
      <c r="R1033" s="26">
        <v>0</v>
      </c>
      <c r="S1033" s="26">
        <v>0</v>
      </c>
    </row>
    <row r="1034" spans="2:19" ht="24.75" customHeight="1" x14ac:dyDescent="0.25">
      <c r="B1034" s="1" t="s">
        <v>21</v>
      </c>
      <c r="C1034" s="10" t="s">
        <v>2154</v>
      </c>
      <c r="D1034" s="10" t="s">
        <v>2148</v>
      </c>
      <c r="E1034" s="10" t="s">
        <v>2155</v>
      </c>
      <c r="F1034" s="10" t="s">
        <v>53</v>
      </c>
      <c r="G1034" s="10">
        <v>231</v>
      </c>
      <c r="H1034" s="10">
        <v>325</v>
      </c>
      <c r="I1034" s="67">
        <f t="shared" si="49"/>
        <v>75.075000000000003</v>
      </c>
      <c r="J1034" s="23" t="s">
        <v>49</v>
      </c>
      <c r="K1034" s="23">
        <v>2</v>
      </c>
      <c r="L1034" s="26">
        <v>8</v>
      </c>
      <c r="M1034" s="26">
        <v>2.6</v>
      </c>
      <c r="N1034" s="26">
        <v>223</v>
      </c>
      <c r="O1034" s="26">
        <v>72.474999999999994</v>
      </c>
      <c r="P1034" s="26">
        <v>0</v>
      </c>
      <c r="Q1034" s="26">
        <v>0</v>
      </c>
      <c r="R1034" s="26">
        <v>0</v>
      </c>
      <c r="S1034" s="26">
        <v>0</v>
      </c>
    </row>
    <row r="1035" spans="2:19" ht="23.25" customHeight="1" x14ac:dyDescent="0.25">
      <c r="B1035" s="1" t="s">
        <v>21</v>
      </c>
      <c r="C1035" s="10" t="s">
        <v>2156</v>
      </c>
      <c r="D1035" s="10" t="s">
        <v>2157</v>
      </c>
      <c r="E1035" s="10" t="s">
        <v>2158</v>
      </c>
      <c r="F1035" s="10" t="s">
        <v>53</v>
      </c>
      <c r="G1035" s="10">
        <v>6</v>
      </c>
      <c r="H1035" s="10">
        <v>600</v>
      </c>
      <c r="I1035" s="26">
        <f t="shared" si="49"/>
        <v>3.6</v>
      </c>
      <c r="J1035" s="23" t="s">
        <v>49</v>
      </c>
      <c r="K1035" s="23">
        <v>2</v>
      </c>
      <c r="L1035" s="26">
        <v>6</v>
      </c>
      <c r="M1035" s="26">
        <v>3.6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</row>
    <row r="1036" spans="2:19" ht="23.25" customHeight="1" x14ac:dyDescent="0.25">
      <c r="B1036" s="1" t="s">
        <v>21</v>
      </c>
      <c r="C1036" s="10" t="s">
        <v>2159</v>
      </c>
      <c r="D1036" s="10" t="s">
        <v>2160</v>
      </c>
      <c r="E1036" s="10" t="s">
        <v>2161</v>
      </c>
      <c r="F1036" s="10" t="s">
        <v>53</v>
      </c>
      <c r="G1036" s="10">
        <v>1</v>
      </c>
      <c r="H1036" s="10">
        <v>1980</v>
      </c>
      <c r="I1036" s="26">
        <f t="shared" si="49"/>
        <v>1.98</v>
      </c>
      <c r="J1036" s="23" t="s">
        <v>49</v>
      </c>
      <c r="K1036" s="23">
        <v>2</v>
      </c>
      <c r="L1036" s="26">
        <v>0</v>
      </c>
      <c r="M1036" s="26">
        <v>0</v>
      </c>
      <c r="N1036" s="26">
        <v>1</v>
      </c>
      <c r="O1036" s="26">
        <v>1.98</v>
      </c>
      <c r="P1036" s="26">
        <v>0</v>
      </c>
      <c r="Q1036" s="26">
        <v>0</v>
      </c>
      <c r="R1036" s="26">
        <v>0</v>
      </c>
      <c r="S1036" s="26">
        <v>0</v>
      </c>
    </row>
    <row r="1037" spans="2:19" ht="24.75" customHeight="1" x14ac:dyDescent="0.25">
      <c r="B1037" s="1" t="s">
        <v>21</v>
      </c>
      <c r="C1037" s="10" t="s">
        <v>2162</v>
      </c>
      <c r="D1037" s="10" t="s">
        <v>2163</v>
      </c>
      <c r="E1037" s="10" t="s">
        <v>2164</v>
      </c>
      <c r="F1037" s="10" t="s">
        <v>53</v>
      </c>
      <c r="G1037" s="10">
        <v>5</v>
      </c>
      <c r="H1037" s="10">
        <v>60000</v>
      </c>
      <c r="I1037" s="26">
        <f t="shared" si="49"/>
        <v>300</v>
      </c>
      <c r="J1037" s="23" t="s">
        <v>49</v>
      </c>
      <c r="K1037" s="23">
        <v>2</v>
      </c>
      <c r="L1037" s="26">
        <v>0</v>
      </c>
      <c r="M1037" s="26">
        <v>0</v>
      </c>
      <c r="N1037" s="26">
        <v>5</v>
      </c>
      <c r="O1037" s="26">
        <v>300</v>
      </c>
      <c r="P1037" s="26">
        <v>0</v>
      </c>
      <c r="Q1037" s="26">
        <v>0</v>
      </c>
      <c r="R1037" s="26">
        <v>0</v>
      </c>
      <c r="S1037" s="26">
        <v>0</v>
      </c>
    </row>
    <row r="1038" spans="2:19" ht="23.25" customHeight="1" x14ac:dyDescent="0.25">
      <c r="B1038" s="1" t="s">
        <v>21</v>
      </c>
      <c r="C1038" s="10" t="s">
        <v>2165</v>
      </c>
      <c r="D1038" s="10" t="s">
        <v>2166</v>
      </c>
      <c r="E1038" s="10" t="s">
        <v>2167</v>
      </c>
      <c r="F1038" s="10" t="s">
        <v>53</v>
      </c>
      <c r="G1038" s="10">
        <v>18</v>
      </c>
      <c r="H1038" s="10">
        <v>6720</v>
      </c>
      <c r="I1038" s="26">
        <f t="shared" si="49"/>
        <v>120.96</v>
      </c>
      <c r="J1038" s="23" t="s">
        <v>49</v>
      </c>
      <c r="K1038" s="23">
        <v>2</v>
      </c>
      <c r="L1038" s="26">
        <v>0</v>
      </c>
      <c r="M1038" s="26">
        <v>0</v>
      </c>
      <c r="N1038" s="26">
        <v>18</v>
      </c>
      <c r="O1038" s="26">
        <v>120.96</v>
      </c>
      <c r="P1038" s="26">
        <v>0</v>
      </c>
      <c r="Q1038" s="26">
        <v>0</v>
      </c>
      <c r="R1038" s="26">
        <v>0</v>
      </c>
      <c r="S1038" s="26">
        <v>0</v>
      </c>
    </row>
    <row r="1039" spans="2:19" ht="23.25" customHeight="1" x14ac:dyDescent="0.25">
      <c r="B1039" s="1" t="s">
        <v>21</v>
      </c>
      <c r="C1039" s="10" t="s">
        <v>2168</v>
      </c>
      <c r="D1039" s="10" t="s">
        <v>2169</v>
      </c>
      <c r="E1039" s="10" t="s">
        <v>2170</v>
      </c>
      <c r="F1039" s="10" t="s">
        <v>53</v>
      </c>
      <c r="G1039" s="10">
        <v>4</v>
      </c>
      <c r="H1039" s="10">
        <v>5600</v>
      </c>
      <c r="I1039" s="26">
        <f t="shared" si="49"/>
        <v>22.4</v>
      </c>
      <c r="J1039" s="23" t="s">
        <v>49</v>
      </c>
      <c r="K1039" s="23">
        <v>2</v>
      </c>
      <c r="L1039" s="26">
        <v>2</v>
      </c>
      <c r="M1039" s="26">
        <v>11.2</v>
      </c>
      <c r="N1039" s="26">
        <v>2</v>
      </c>
      <c r="O1039" s="26">
        <v>11.2</v>
      </c>
      <c r="P1039" s="26">
        <v>0</v>
      </c>
      <c r="Q1039" s="26">
        <v>0</v>
      </c>
      <c r="R1039" s="26">
        <v>0</v>
      </c>
      <c r="S1039" s="26">
        <v>0</v>
      </c>
    </row>
    <row r="1040" spans="2:19" ht="24.75" customHeight="1" x14ac:dyDescent="0.25">
      <c r="B1040" s="1" t="s">
        <v>21</v>
      </c>
      <c r="C1040" s="10" t="s">
        <v>2171</v>
      </c>
      <c r="D1040" s="10" t="s">
        <v>2172</v>
      </c>
      <c r="E1040" s="10" t="s">
        <v>2173</v>
      </c>
      <c r="F1040" s="10" t="s">
        <v>53</v>
      </c>
      <c r="G1040" s="10">
        <v>8</v>
      </c>
      <c r="H1040" s="10">
        <v>720</v>
      </c>
      <c r="I1040" s="26">
        <f t="shared" si="49"/>
        <v>5.76</v>
      </c>
      <c r="J1040" s="23" t="s">
        <v>49</v>
      </c>
      <c r="K1040" s="23">
        <v>2</v>
      </c>
      <c r="L1040" s="26">
        <v>8</v>
      </c>
      <c r="M1040" s="26">
        <v>5.76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</row>
    <row r="1041" spans="2:19" ht="23.25" customHeight="1" x14ac:dyDescent="0.25">
      <c r="B1041" s="1" t="s">
        <v>21</v>
      </c>
      <c r="C1041" s="10" t="s">
        <v>2174</v>
      </c>
      <c r="D1041" s="10" t="s">
        <v>2175</v>
      </c>
      <c r="E1041" s="10" t="s">
        <v>2176</v>
      </c>
      <c r="F1041" s="10" t="s">
        <v>53</v>
      </c>
      <c r="G1041" s="10">
        <v>31</v>
      </c>
      <c r="H1041" s="10">
        <v>2400</v>
      </c>
      <c r="I1041" s="26">
        <f t="shared" si="49"/>
        <v>74.400000000000006</v>
      </c>
      <c r="J1041" s="23" t="s">
        <v>49</v>
      </c>
      <c r="K1041" s="23">
        <v>2</v>
      </c>
      <c r="L1041" s="26">
        <v>0</v>
      </c>
      <c r="M1041" s="26">
        <v>0</v>
      </c>
      <c r="N1041" s="26">
        <v>31</v>
      </c>
      <c r="O1041" s="26">
        <v>74.400000000000006</v>
      </c>
      <c r="P1041" s="26">
        <v>0</v>
      </c>
      <c r="Q1041" s="26">
        <v>0</v>
      </c>
      <c r="R1041" s="26">
        <v>0</v>
      </c>
      <c r="S1041" s="26">
        <v>0</v>
      </c>
    </row>
    <row r="1042" spans="2:19" ht="23.25" customHeight="1" x14ac:dyDescent="0.25">
      <c r="B1042" s="1" t="s">
        <v>21</v>
      </c>
      <c r="C1042" s="10" t="s">
        <v>2177</v>
      </c>
      <c r="D1042" s="10" t="s">
        <v>2178</v>
      </c>
      <c r="E1042" s="10" t="s">
        <v>2179</v>
      </c>
      <c r="F1042" s="10" t="s">
        <v>53</v>
      </c>
      <c r="G1042" s="10">
        <v>9</v>
      </c>
      <c r="H1042" s="10">
        <v>840</v>
      </c>
      <c r="I1042" s="26">
        <f t="shared" si="49"/>
        <v>7.56</v>
      </c>
      <c r="J1042" s="23" t="s">
        <v>49</v>
      </c>
      <c r="K1042" s="23">
        <v>2</v>
      </c>
      <c r="L1042" s="26">
        <v>9</v>
      </c>
      <c r="M1042" s="26">
        <v>7.56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</row>
    <row r="1043" spans="2:19" ht="24.75" customHeight="1" x14ac:dyDescent="0.25">
      <c r="B1043" s="1" t="s">
        <v>21</v>
      </c>
      <c r="C1043" s="10" t="s">
        <v>2180</v>
      </c>
      <c r="D1043" s="10" t="s">
        <v>2163</v>
      </c>
      <c r="E1043" s="10" t="s">
        <v>2181</v>
      </c>
      <c r="F1043" s="10" t="s">
        <v>53</v>
      </c>
      <c r="G1043" s="10">
        <v>3</v>
      </c>
      <c r="H1043" s="10">
        <v>11760</v>
      </c>
      <c r="I1043" s="26">
        <f t="shared" si="49"/>
        <v>35.28</v>
      </c>
      <c r="J1043" s="23" t="s">
        <v>49</v>
      </c>
      <c r="K1043" s="23">
        <v>2</v>
      </c>
      <c r="L1043" s="26">
        <v>0</v>
      </c>
      <c r="M1043" s="26">
        <v>0</v>
      </c>
      <c r="N1043" s="26">
        <v>3</v>
      </c>
      <c r="O1043" s="26">
        <v>35.28</v>
      </c>
      <c r="P1043" s="26">
        <v>0</v>
      </c>
      <c r="Q1043" s="26">
        <v>0</v>
      </c>
      <c r="R1043" s="26">
        <v>0</v>
      </c>
      <c r="S1043" s="26">
        <v>0</v>
      </c>
    </row>
    <row r="1044" spans="2:19" ht="23.25" customHeight="1" x14ac:dyDescent="0.25">
      <c r="B1044" s="1" t="s">
        <v>21</v>
      </c>
      <c r="C1044" s="10" t="s">
        <v>2182</v>
      </c>
      <c r="D1044" s="10" t="s">
        <v>2183</v>
      </c>
      <c r="E1044" s="10" t="s">
        <v>2184</v>
      </c>
      <c r="F1044" s="10" t="s">
        <v>53</v>
      </c>
      <c r="G1044" s="10">
        <v>153</v>
      </c>
      <c r="H1044" s="10">
        <v>650</v>
      </c>
      <c r="I1044" s="26">
        <f t="shared" si="49"/>
        <v>99.45</v>
      </c>
      <c r="J1044" s="23" t="s">
        <v>49</v>
      </c>
      <c r="K1044" s="23">
        <v>2</v>
      </c>
      <c r="L1044" s="26">
        <v>125</v>
      </c>
      <c r="M1044" s="26">
        <v>81.25</v>
      </c>
      <c r="N1044" s="26">
        <v>28</v>
      </c>
      <c r="O1044" s="26">
        <v>18.2</v>
      </c>
      <c r="P1044" s="26">
        <v>0</v>
      </c>
      <c r="Q1044" s="26">
        <v>0</v>
      </c>
      <c r="R1044" s="26">
        <v>0</v>
      </c>
      <c r="S1044" s="26">
        <v>0</v>
      </c>
    </row>
    <row r="1045" spans="2:19" ht="23.25" customHeight="1" x14ac:dyDescent="0.25">
      <c r="B1045" s="1" t="s">
        <v>21</v>
      </c>
      <c r="C1045" s="10" t="s">
        <v>2185</v>
      </c>
      <c r="D1045" s="10" t="s">
        <v>2186</v>
      </c>
      <c r="E1045" s="10" t="s">
        <v>2187</v>
      </c>
      <c r="F1045" s="10" t="s">
        <v>53</v>
      </c>
      <c r="G1045" s="10">
        <v>5</v>
      </c>
      <c r="H1045" s="10">
        <v>14400</v>
      </c>
      <c r="I1045" s="26">
        <f t="shared" si="49"/>
        <v>72</v>
      </c>
      <c r="J1045" s="23" t="s">
        <v>49</v>
      </c>
      <c r="K1045" s="23">
        <v>2</v>
      </c>
      <c r="L1045" s="26">
        <v>0</v>
      </c>
      <c r="M1045" s="26">
        <v>0</v>
      </c>
      <c r="N1045" s="26">
        <v>5</v>
      </c>
      <c r="O1045" s="26">
        <v>72</v>
      </c>
      <c r="P1045" s="26">
        <v>0</v>
      </c>
      <c r="Q1045" s="26">
        <v>0</v>
      </c>
      <c r="R1045" s="26">
        <v>0</v>
      </c>
      <c r="S1045" s="26">
        <v>0</v>
      </c>
    </row>
    <row r="1046" spans="2:19" ht="24.75" customHeight="1" x14ac:dyDescent="0.25">
      <c r="B1046" s="1" t="s">
        <v>21</v>
      </c>
      <c r="C1046" s="10" t="s">
        <v>2188</v>
      </c>
      <c r="D1046" s="10" t="s">
        <v>2189</v>
      </c>
      <c r="E1046" s="10" t="s">
        <v>2190</v>
      </c>
      <c r="F1046" s="10" t="s">
        <v>53</v>
      </c>
      <c r="G1046" s="10">
        <v>400</v>
      </c>
      <c r="H1046" s="10">
        <v>7.2</v>
      </c>
      <c r="I1046" s="26">
        <f t="shared" si="49"/>
        <v>2.88</v>
      </c>
      <c r="J1046" s="23" t="s">
        <v>49</v>
      </c>
      <c r="K1046" s="23">
        <v>2</v>
      </c>
      <c r="L1046" s="26">
        <v>0</v>
      </c>
      <c r="M1046" s="26">
        <v>0</v>
      </c>
      <c r="N1046" s="26">
        <v>0</v>
      </c>
      <c r="O1046" s="26">
        <v>0</v>
      </c>
      <c r="P1046" s="26">
        <v>400</v>
      </c>
      <c r="Q1046" s="26">
        <v>2.88</v>
      </c>
      <c r="R1046" s="26">
        <v>0</v>
      </c>
      <c r="S1046" s="26">
        <v>0</v>
      </c>
    </row>
    <row r="1047" spans="2:19" ht="23.25" customHeight="1" x14ac:dyDescent="0.25">
      <c r="B1047" s="1" t="s">
        <v>21</v>
      </c>
      <c r="C1047" s="10" t="s">
        <v>2191</v>
      </c>
      <c r="D1047" s="10" t="s">
        <v>2192</v>
      </c>
      <c r="E1047" s="10" t="s">
        <v>2193</v>
      </c>
      <c r="F1047" s="10" t="s">
        <v>53</v>
      </c>
      <c r="G1047" s="10">
        <v>26</v>
      </c>
      <c r="H1047" s="10">
        <v>480</v>
      </c>
      <c r="I1047" s="26">
        <f t="shared" si="49"/>
        <v>12.48</v>
      </c>
      <c r="J1047" s="23" t="s">
        <v>49</v>
      </c>
      <c r="K1047" s="23">
        <v>2</v>
      </c>
      <c r="L1047" s="26">
        <v>26</v>
      </c>
      <c r="M1047" s="26">
        <v>12.48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</row>
    <row r="1048" spans="2:19" ht="23.25" customHeight="1" x14ac:dyDescent="0.25">
      <c r="B1048" s="1" t="s">
        <v>21</v>
      </c>
      <c r="C1048" s="10" t="s">
        <v>2194</v>
      </c>
      <c r="D1048" s="10" t="s">
        <v>2195</v>
      </c>
      <c r="E1048" s="10" t="s">
        <v>2196</v>
      </c>
      <c r="F1048" s="10" t="s">
        <v>53</v>
      </c>
      <c r="G1048" s="10">
        <v>26</v>
      </c>
      <c r="H1048" s="10">
        <v>288</v>
      </c>
      <c r="I1048" s="67">
        <f t="shared" si="49"/>
        <v>7.4880000000000004</v>
      </c>
      <c r="J1048" s="23" t="s">
        <v>49</v>
      </c>
      <c r="K1048" s="23">
        <v>2</v>
      </c>
      <c r="L1048" s="26">
        <v>26</v>
      </c>
      <c r="M1048" s="26">
        <v>7.4880000000000004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</row>
    <row r="1049" spans="2:19" ht="23.25" customHeight="1" x14ac:dyDescent="0.25">
      <c r="B1049" s="1" t="s">
        <v>21</v>
      </c>
      <c r="C1049" s="10" t="s">
        <v>2197</v>
      </c>
      <c r="D1049" s="10" t="s">
        <v>2198</v>
      </c>
      <c r="E1049" s="10" t="s">
        <v>2199</v>
      </c>
      <c r="F1049" s="10" t="s">
        <v>53</v>
      </c>
      <c r="G1049" s="10">
        <v>10</v>
      </c>
      <c r="H1049" s="10">
        <v>756</v>
      </c>
      <c r="I1049" s="26">
        <f t="shared" si="49"/>
        <v>7.56</v>
      </c>
      <c r="J1049" s="23" t="s">
        <v>49</v>
      </c>
      <c r="K1049" s="23">
        <v>2</v>
      </c>
      <c r="L1049" s="26">
        <v>10</v>
      </c>
      <c r="M1049" s="26">
        <v>7.56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</row>
    <row r="1050" spans="2:19" ht="23.25" customHeight="1" x14ac:dyDescent="0.25">
      <c r="B1050" s="1" t="s">
        <v>21</v>
      </c>
      <c r="C1050" s="10" t="s">
        <v>2200</v>
      </c>
      <c r="D1050" s="10" t="s">
        <v>2201</v>
      </c>
      <c r="E1050" s="10" t="s">
        <v>2202</v>
      </c>
      <c r="F1050" s="10" t="s">
        <v>53</v>
      </c>
      <c r="G1050" s="10">
        <v>1</v>
      </c>
      <c r="H1050" s="10">
        <v>1842</v>
      </c>
      <c r="I1050" s="67">
        <f t="shared" si="49"/>
        <v>1.8420000000000001</v>
      </c>
      <c r="J1050" s="23" t="s">
        <v>49</v>
      </c>
      <c r="K1050" s="23">
        <v>2</v>
      </c>
      <c r="L1050" s="26">
        <v>1</v>
      </c>
      <c r="M1050" s="26">
        <v>1.8420000000000001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</row>
    <row r="1051" spans="2:19" ht="24.75" customHeight="1" x14ac:dyDescent="0.25">
      <c r="B1051" s="1" t="s">
        <v>21</v>
      </c>
      <c r="C1051" s="10" t="s">
        <v>2203</v>
      </c>
      <c r="D1051" s="10" t="s">
        <v>2204</v>
      </c>
      <c r="E1051" s="10" t="s">
        <v>2205</v>
      </c>
      <c r="F1051" s="10" t="s">
        <v>53</v>
      </c>
      <c r="G1051" s="10">
        <v>49</v>
      </c>
      <c r="H1051" s="10">
        <v>1560</v>
      </c>
      <c r="I1051" s="26">
        <f t="shared" si="49"/>
        <v>76.44</v>
      </c>
      <c r="J1051" s="23" t="s">
        <v>49</v>
      </c>
      <c r="K1051" s="23">
        <v>2</v>
      </c>
      <c r="L1051" s="26">
        <v>0</v>
      </c>
      <c r="M1051" s="26">
        <v>0</v>
      </c>
      <c r="N1051" s="26">
        <v>49</v>
      </c>
      <c r="O1051" s="26">
        <v>76.44</v>
      </c>
      <c r="P1051" s="26">
        <v>0</v>
      </c>
      <c r="Q1051" s="26">
        <v>0</v>
      </c>
      <c r="R1051" s="26">
        <v>0</v>
      </c>
      <c r="S1051" s="26">
        <v>0</v>
      </c>
    </row>
    <row r="1052" spans="2:19" ht="23.25" customHeight="1" x14ac:dyDescent="0.25">
      <c r="B1052" s="1" t="s">
        <v>21</v>
      </c>
      <c r="C1052" s="10" t="s">
        <v>2206</v>
      </c>
      <c r="D1052" s="10" t="s">
        <v>2204</v>
      </c>
      <c r="E1052" s="10" t="s">
        <v>2207</v>
      </c>
      <c r="F1052" s="10" t="s">
        <v>53</v>
      </c>
      <c r="G1052" s="10">
        <v>45</v>
      </c>
      <c r="H1052" s="10">
        <v>2100</v>
      </c>
      <c r="I1052" s="26">
        <f t="shared" si="49"/>
        <v>94.5</v>
      </c>
      <c r="J1052" s="23" t="s">
        <v>49</v>
      </c>
      <c r="K1052" s="23">
        <v>2</v>
      </c>
      <c r="L1052" s="26">
        <v>0</v>
      </c>
      <c r="M1052" s="26">
        <v>0</v>
      </c>
      <c r="N1052" s="26">
        <v>45</v>
      </c>
      <c r="O1052" s="26">
        <v>94.5</v>
      </c>
      <c r="P1052" s="26">
        <v>0</v>
      </c>
      <c r="Q1052" s="26">
        <v>0</v>
      </c>
      <c r="R1052" s="26">
        <v>0</v>
      </c>
      <c r="S1052" s="26">
        <v>0</v>
      </c>
    </row>
    <row r="1053" spans="2:19" ht="23.25" customHeight="1" x14ac:dyDescent="0.25">
      <c r="B1053" s="1" t="s">
        <v>21</v>
      </c>
      <c r="C1053" s="10" t="s">
        <v>2208</v>
      </c>
      <c r="D1053" s="10" t="s">
        <v>2209</v>
      </c>
      <c r="E1053" s="10" t="s">
        <v>2209</v>
      </c>
      <c r="F1053" s="10" t="s">
        <v>53</v>
      </c>
      <c r="G1053" s="10">
        <v>71</v>
      </c>
      <c r="H1053" s="10">
        <v>665</v>
      </c>
      <c r="I1053" s="67">
        <f t="shared" si="49"/>
        <v>47.215000000000003</v>
      </c>
      <c r="J1053" s="23" t="s">
        <v>49</v>
      </c>
      <c r="K1053" s="23">
        <v>2</v>
      </c>
      <c r="L1053" s="26">
        <v>30</v>
      </c>
      <c r="M1053" s="26">
        <v>19.95</v>
      </c>
      <c r="N1053" s="26">
        <v>41</v>
      </c>
      <c r="O1053" s="26">
        <v>27.265000000000001</v>
      </c>
      <c r="P1053" s="26">
        <v>0</v>
      </c>
      <c r="Q1053" s="26">
        <v>0</v>
      </c>
      <c r="R1053" s="26">
        <v>0</v>
      </c>
      <c r="S1053" s="26">
        <v>0</v>
      </c>
    </row>
    <row r="1054" spans="2:19" ht="24.75" customHeight="1" x14ac:dyDescent="0.25">
      <c r="B1054" s="1" t="s">
        <v>21</v>
      </c>
      <c r="C1054" s="10" t="s">
        <v>2210</v>
      </c>
      <c r="D1054" s="10" t="s">
        <v>2211</v>
      </c>
      <c r="E1054" s="10" t="s">
        <v>2212</v>
      </c>
      <c r="F1054" s="10" t="s">
        <v>53</v>
      </c>
      <c r="G1054" s="10">
        <v>2</v>
      </c>
      <c r="H1054" s="10">
        <v>14400</v>
      </c>
      <c r="I1054" s="26">
        <f t="shared" si="49"/>
        <v>28.8</v>
      </c>
      <c r="J1054" s="23" t="s">
        <v>49</v>
      </c>
      <c r="K1054" s="23">
        <v>2</v>
      </c>
      <c r="L1054" s="26">
        <v>2</v>
      </c>
      <c r="M1054" s="26">
        <v>28.8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</row>
    <row r="1055" spans="2:19" ht="23.25" customHeight="1" x14ac:dyDescent="0.25">
      <c r="B1055" s="1" t="s">
        <v>21</v>
      </c>
      <c r="C1055" s="10" t="s">
        <v>2213</v>
      </c>
      <c r="D1055" s="10" t="s">
        <v>2214</v>
      </c>
      <c r="E1055" s="10" t="s">
        <v>2215</v>
      </c>
      <c r="F1055" s="10" t="s">
        <v>25</v>
      </c>
      <c r="G1055" s="10">
        <v>10</v>
      </c>
      <c r="H1055" s="10">
        <v>198</v>
      </c>
      <c r="I1055" s="26">
        <f t="shared" si="49"/>
        <v>1.98</v>
      </c>
      <c r="J1055" s="23" t="s">
        <v>49</v>
      </c>
      <c r="K1055" s="23">
        <v>2</v>
      </c>
      <c r="L1055" s="26">
        <v>0</v>
      </c>
      <c r="M1055" s="26">
        <v>0</v>
      </c>
      <c r="N1055" s="26">
        <v>10</v>
      </c>
      <c r="O1055" s="26">
        <v>1.98</v>
      </c>
      <c r="P1055" s="26">
        <v>0</v>
      </c>
      <c r="Q1055" s="26">
        <v>0</v>
      </c>
      <c r="R1055" s="26">
        <v>0</v>
      </c>
      <c r="S1055" s="26">
        <v>0</v>
      </c>
    </row>
    <row r="1056" spans="2:19" ht="36.75" customHeight="1" x14ac:dyDescent="0.25">
      <c r="B1056" s="1" t="s">
        <v>21</v>
      </c>
      <c r="C1056" s="10" t="s">
        <v>2216</v>
      </c>
      <c r="D1056" s="10" t="s">
        <v>1327</v>
      </c>
      <c r="E1056" s="10" t="s">
        <v>2217</v>
      </c>
      <c r="F1056" s="10" t="s">
        <v>25</v>
      </c>
      <c r="G1056" s="10">
        <v>210</v>
      </c>
      <c r="H1056" s="10">
        <v>631</v>
      </c>
      <c r="I1056" s="26">
        <f t="shared" si="49"/>
        <v>132.51</v>
      </c>
      <c r="J1056" s="23" t="s">
        <v>49</v>
      </c>
      <c r="K1056" s="23">
        <v>2</v>
      </c>
      <c r="L1056" s="26">
        <v>0</v>
      </c>
      <c r="M1056" s="26">
        <v>0</v>
      </c>
      <c r="N1056" s="26">
        <v>210</v>
      </c>
      <c r="O1056" s="26">
        <v>132.51</v>
      </c>
      <c r="P1056" s="26">
        <v>0</v>
      </c>
      <c r="Q1056" s="26">
        <v>0</v>
      </c>
      <c r="R1056" s="26">
        <v>0</v>
      </c>
      <c r="S1056" s="26">
        <v>0</v>
      </c>
    </row>
    <row r="1057" spans="2:19" ht="24.75" customHeight="1" x14ac:dyDescent="0.25">
      <c r="B1057" s="1" t="s">
        <v>21</v>
      </c>
      <c r="C1057" s="10" t="s">
        <v>2218</v>
      </c>
      <c r="D1057" s="10" t="s">
        <v>1327</v>
      </c>
      <c r="E1057" s="10" t="s">
        <v>2219</v>
      </c>
      <c r="F1057" s="10" t="s">
        <v>53</v>
      </c>
      <c r="G1057" s="10">
        <v>100</v>
      </c>
      <c r="H1057" s="10">
        <v>300</v>
      </c>
      <c r="I1057" s="26">
        <f t="shared" si="49"/>
        <v>30</v>
      </c>
      <c r="J1057" s="23" t="s">
        <v>49</v>
      </c>
      <c r="K1057" s="23">
        <v>2</v>
      </c>
      <c r="L1057" s="26">
        <v>0</v>
      </c>
      <c r="M1057" s="26">
        <v>0</v>
      </c>
      <c r="N1057" s="26">
        <v>100</v>
      </c>
      <c r="O1057" s="26">
        <v>30</v>
      </c>
      <c r="P1057" s="26">
        <v>0</v>
      </c>
      <c r="Q1057" s="26">
        <v>0</v>
      </c>
      <c r="R1057" s="26">
        <v>0</v>
      </c>
      <c r="S1057" s="26">
        <v>0</v>
      </c>
    </row>
    <row r="1058" spans="2:19" ht="36.75" customHeight="1" x14ac:dyDescent="0.25">
      <c r="B1058" s="1" t="s">
        <v>21</v>
      </c>
      <c r="C1058" s="10" t="s">
        <v>2220</v>
      </c>
      <c r="D1058" s="10" t="s">
        <v>1327</v>
      </c>
      <c r="E1058" s="10" t="s">
        <v>2221</v>
      </c>
      <c r="F1058" s="10" t="s">
        <v>1874</v>
      </c>
      <c r="G1058" s="10">
        <v>100</v>
      </c>
      <c r="H1058" s="10">
        <v>2520</v>
      </c>
      <c r="I1058" s="26">
        <f t="shared" si="49"/>
        <v>252</v>
      </c>
      <c r="J1058" s="23" t="s">
        <v>49</v>
      </c>
      <c r="K1058" s="23">
        <v>2</v>
      </c>
      <c r="L1058" s="26">
        <v>0</v>
      </c>
      <c r="M1058" s="26">
        <v>0</v>
      </c>
      <c r="N1058" s="26">
        <v>100</v>
      </c>
      <c r="O1058" s="26">
        <v>252</v>
      </c>
      <c r="P1058" s="26">
        <v>0</v>
      </c>
      <c r="Q1058" s="26">
        <v>0</v>
      </c>
      <c r="R1058" s="26">
        <v>0</v>
      </c>
      <c r="S1058" s="26">
        <v>0</v>
      </c>
    </row>
    <row r="1059" spans="2:19" ht="23.25" customHeight="1" x14ac:dyDescent="0.25">
      <c r="B1059" s="1" t="s">
        <v>21</v>
      </c>
      <c r="C1059" s="10" t="s">
        <v>2222</v>
      </c>
      <c r="D1059" s="10" t="s">
        <v>2148</v>
      </c>
      <c r="E1059" s="10" t="s">
        <v>2223</v>
      </c>
      <c r="F1059" s="10" t="s">
        <v>53</v>
      </c>
      <c r="G1059" s="10">
        <v>344</v>
      </c>
      <c r="H1059" s="10">
        <v>516</v>
      </c>
      <c r="I1059" s="67">
        <f t="shared" si="49"/>
        <v>177.50399999999999</v>
      </c>
      <c r="J1059" s="23" t="s">
        <v>49</v>
      </c>
      <c r="K1059" s="23">
        <v>2</v>
      </c>
      <c r="L1059" s="26">
        <v>79</v>
      </c>
      <c r="M1059" s="26">
        <v>40.764000000000003</v>
      </c>
      <c r="N1059" s="26">
        <v>265</v>
      </c>
      <c r="O1059" s="26">
        <v>136.74</v>
      </c>
      <c r="P1059" s="26">
        <v>0</v>
      </c>
      <c r="Q1059" s="26">
        <v>0</v>
      </c>
      <c r="R1059" s="26">
        <v>0</v>
      </c>
      <c r="S1059" s="26">
        <v>0</v>
      </c>
    </row>
    <row r="1060" spans="2:19" ht="23.25" customHeight="1" x14ac:dyDescent="0.25">
      <c r="B1060" s="1" t="s">
        <v>21</v>
      </c>
      <c r="C1060" s="10" t="s">
        <v>2224</v>
      </c>
      <c r="D1060" s="10" t="s">
        <v>1518</v>
      </c>
      <c r="E1060" s="10" t="s">
        <v>2225</v>
      </c>
      <c r="F1060" s="10" t="s">
        <v>1432</v>
      </c>
      <c r="G1060" s="26">
        <v>66</v>
      </c>
      <c r="H1060" s="10">
        <v>230</v>
      </c>
      <c r="I1060" s="26">
        <f t="shared" si="49"/>
        <v>15.18</v>
      </c>
      <c r="J1060" s="23" t="s">
        <v>49</v>
      </c>
      <c r="K1060" s="23">
        <v>2</v>
      </c>
      <c r="L1060" s="26">
        <v>0</v>
      </c>
      <c r="M1060" s="26">
        <v>0</v>
      </c>
      <c r="N1060" s="26">
        <v>66</v>
      </c>
      <c r="O1060" s="26">
        <v>15.18</v>
      </c>
      <c r="P1060" s="26">
        <v>0</v>
      </c>
      <c r="Q1060" s="26">
        <v>0</v>
      </c>
      <c r="R1060" s="26">
        <v>0</v>
      </c>
      <c r="S1060" s="26">
        <v>0</v>
      </c>
    </row>
    <row r="1061" spans="2:19" ht="23.25" customHeight="1" x14ac:dyDescent="0.25">
      <c r="B1061" s="1" t="s">
        <v>21</v>
      </c>
      <c r="C1061" s="10" t="s">
        <v>2226</v>
      </c>
      <c r="D1061" s="10" t="s">
        <v>2227</v>
      </c>
      <c r="E1061" s="10" t="s">
        <v>2228</v>
      </c>
      <c r="F1061" s="10" t="s">
        <v>53</v>
      </c>
      <c r="G1061" s="10">
        <v>2</v>
      </c>
      <c r="H1061" s="10">
        <v>16200</v>
      </c>
      <c r="I1061" s="26">
        <f t="shared" si="49"/>
        <v>32.4</v>
      </c>
      <c r="J1061" s="23" t="s">
        <v>49</v>
      </c>
      <c r="K1061" s="23">
        <v>2</v>
      </c>
      <c r="L1061" s="26">
        <v>0</v>
      </c>
      <c r="M1061" s="26">
        <v>0</v>
      </c>
      <c r="N1061" s="26">
        <v>2</v>
      </c>
      <c r="O1061" s="26">
        <v>32.4</v>
      </c>
      <c r="P1061" s="26">
        <v>0</v>
      </c>
      <c r="Q1061" s="26">
        <v>0</v>
      </c>
      <c r="R1061" s="26">
        <v>0</v>
      </c>
      <c r="S1061" s="26">
        <v>0</v>
      </c>
    </row>
    <row r="1062" spans="2:19" ht="23.25" customHeight="1" x14ac:dyDescent="0.25">
      <c r="B1062" s="1" t="s">
        <v>21</v>
      </c>
      <c r="C1062" s="10" t="s">
        <v>2229</v>
      </c>
      <c r="D1062" s="10" t="s">
        <v>2230</v>
      </c>
      <c r="E1062" s="10" t="s">
        <v>2231</v>
      </c>
      <c r="F1062" s="10" t="s">
        <v>53</v>
      </c>
      <c r="G1062" s="10">
        <v>5</v>
      </c>
      <c r="H1062" s="10">
        <v>4680</v>
      </c>
      <c r="I1062" s="26">
        <f t="shared" si="49"/>
        <v>23.4</v>
      </c>
      <c r="J1062" s="23" t="s">
        <v>49</v>
      </c>
      <c r="K1062" s="23">
        <v>2</v>
      </c>
      <c r="L1062" s="26">
        <v>0</v>
      </c>
      <c r="M1062" s="26">
        <v>0</v>
      </c>
      <c r="N1062" s="26">
        <v>5</v>
      </c>
      <c r="O1062" s="26">
        <v>23.4</v>
      </c>
      <c r="P1062" s="26">
        <v>0</v>
      </c>
      <c r="Q1062" s="26">
        <v>0</v>
      </c>
      <c r="R1062" s="26">
        <v>0</v>
      </c>
      <c r="S1062" s="26">
        <v>0</v>
      </c>
    </row>
    <row r="1063" spans="2:19" ht="23.25" customHeight="1" x14ac:dyDescent="0.25">
      <c r="B1063" s="1" t="s">
        <v>21</v>
      </c>
      <c r="C1063" s="10" t="s">
        <v>2232</v>
      </c>
      <c r="D1063" s="10" t="s">
        <v>2169</v>
      </c>
      <c r="E1063" s="10" t="s">
        <v>2233</v>
      </c>
      <c r="F1063" s="10" t="s">
        <v>53</v>
      </c>
      <c r="G1063" s="10">
        <v>6</v>
      </c>
      <c r="H1063" s="10">
        <v>7200</v>
      </c>
      <c r="I1063" s="26">
        <f t="shared" si="49"/>
        <v>43.2</v>
      </c>
      <c r="J1063" s="23" t="s">
        <v>49</v>
      </c>
      <c r="K1063" s="23">
        <v>2</v>
      </c>
      <c r="L1063" s="26">
        <v>3</v>
      </c>
      <c r="M1063" s="26">
        <v>21.6</v>
      </c>
      <c r="N1063" s="26">
        <v>3</v>
      </c>
      <c r="O1063" s="26">
        <v>21.6</v>
      </c>
      <c r="P1063" s="26">
        <v>0</v>
      </c>
      <c r="Q1063" s="26">
        <v>0</v>
      </c>
      <c r="R1063" s="26">
        <v>0</v>
      </c>
      <c r="S1063" s="26">
        <v>0</v>
      </c>
    </row>
    <row r="1064" spans="2:19" ht="23.25" customHeight="1" x14ac:dyDescent="0.25">
      <c r="B1064" s="1" t="s">
        <v>21</v>
      </c>
      <c r="C1064" s="10" t="s">
        <v>2234</v>
      </c>
      <c r="D1064" s="10" t="s">
        <v>2235</v>
      </c>
      <c r="E1064" s="10" t="s">
        <v>2236</v>
      </c>
      <c r="F1064" s="10" t="s">
        <v>53</v>
      </c>
      <c r="G1064" s="10">
        <v>7</v>
      </c>
      <c r="H1064" s="10">
        <v>8160</v>
      </c>
      <c r="I1064" s="26">
        <f t="shared" si="49"/>
        <v>57.12</v>
      </c>
      <c r="J1064" s="23" t="s">
        <v>49</v>
      </c>
      <c r="K1064" s="23">
        <v>2</v>
      </c>
      <c r="L1064" s="26">
        <v>6</v>
      </c>
      <c r="M1064" s="26">
        <v>48.96</v>
      </c>
      <c r="N1064" s="26">
        <v>1</v>
      </c>
      <c r="O1064" s="26">
        <v>8.16</v>
      </c>
      <c r="P1064" s="26">
        <v>0</v>
      </c>
      <c r="Q1064" s="26">
        <v>0</v>
      </c>
      <c r="R1064" s="26">
        <v>0</v>
      </c>
      <c r="S1064" s="26">
        <v>0</v>
      </c>
    </row>
    <row r="1065" spans="2:19" ht="23.25" customHeight="1" x14ac:dyDescent="0.25">
      <c r="B1065" s="1" t="s">
        <v>21</v>
      </c>
      <c r="C1065" s="10" t="s">
        <v>2237</v>
      </c>
      <c r="D1065" s="10" t="s">
        <v>2238</v>
      </c>
      <c r="E1065" s="10" t="s">
        <v>2239</v>
      </c>
      <c r="F1065" s="10" t="s">
        <v>53</v>
      </c>
      <c r="G1065" s="10">
        <v>416</v>
      </c>
      <c r="H1065" s="10">
        <v>828</v>
      </c>
      <c r="I1065" s="67">
        <f t="shared" si="49"/>
        <v>344.44799999999998</v>
      </c>
      <c r="J1065" s="23" t="s">
        <v>49</v>
      </c>
      <c r="K1065" s="23">
        <v>2</v>
      </c>
      <c r="L1065" s="26">
        <v>377</v>
      </c>
      <c r="M1065" s="26">
        <v>312.15600000000001</v>
      </c>
      <c r="N1065" s="26">
        <v>39</v>
      </c>
      <c r="O1065" s="26">
        <v>32.292000000000002</v>
      </c>
      <c r="P1065" s="26">
        <v>0</v>
      </c>
      <c r="Q1065" s="26">
        <v>0</v>
      </c>
      <c r="R1065" s="26">
        <v>0</v>
      </c>
      <c r="S1065" s="26">
        <v>0</v>
      </c>
    </row>
    <row r="1066" spans="2:19" ht="23.25" customHeight="1" x14ac:dyDescent="0.25">
      <c r="B1066" s="1" t="s">
        <v>21</v>
      </c>
      <c r="C1066" s="10" t="s">
        <v>2240</v>
      </c>
      <c r="D1066" s="10" t="s">
        <v>2238</v>
      </c>
      <c r="E1066" s="10" t="s">
        <v>2241</v>
      </c>
      <c r="F1066" s="10" t="s">
        <v>53</v>
      </c>
      <c r="G1066" s="10">
        <v>14</v>
      </c>
      <c r="H1066" s="10">
        <v>9000</v>
      </c>
      <c r="I1066" s="26">
        <f t="shared" si="49"/>
        <v>126</v>
      </c>
      <c r="J1066" s="23" t="s">
        <v>49</v>
      </c>
      <c r="K1066" s="23">
        <v>2</v>
      </c>
      <c r="L1066" s="26">
        <v>14</v>
      </c>
      <c r="M1066" s="26">
        <v>126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</row>
    <row r="1067" spans="2:19" ht="23.25" customHeight="1" x14ac:dyDescent="0.25">
      <c r="B1067" s="1" t="s">
        <v>21</v>
      </c>
      <c r="C1067" s="10" t="s">
        <v>2242</v>
      </c>
      <c r="D1067" s="10" t="s">
        <v>2211</v>
      </c>
      <c r="E1067" s="10" t="s">
        <v>2243</v>
      </c>
      <c r="F1067" s="10" t="s">
        <v>53</v>
      </c>
      <c r="G1067" s="10">
        <v>4</v>
      </c>
      <c r="H1067" s="10">
        <v>15232</v>
      </c>
      <c r="I1067" s="67">
        <f t="shared" si="49"/>
        <v>60.927999999999997</v>
      </c>
      <c r="J1067" s="23" t="s">
        <v>49</v>
      </c>
      <c r="K1067" s="23">
        <v>2</v>
      </c>
      <c r="L1067" s="26">
        <v>4</v>
      </c>
      <c r="M1067" s="26">
        <v>60.927999999999997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</row>
    <row r="1068" spans="2:19" ht="24.75" customHeight="1" x14ac:dyDescent="0.25">
      <c r="B1068" s="1" t="s">
        <v>21</v>
      </c>
      <c r="C1068" s="10" t="s">
        <v>2244</v>
      </c>
      <c r="D1068" s="10" t="s">
        <v>2245</v>
      </c>
      <c r="E1068" s="10" t="s">
        <v>2246</v>
      </c>
      <c r="F1068" s="10" t="s">
        <v>53</v>
      </c>
      <c r="G1068" s="10">
        <v>35</v>
      </c>
      <c r="H1068" s="10">
        <v>129.6</v>
      </c>
      <c r="I1068" s="67">
        <f t="shared" si="49"/>
        <v>4.5359999999999996</v>
      </c>
      <c r="J1068" s="23" t="s">
        <v>49</v>
      </c>
      <c r="K1068" s="23">
        <v>2</v>
      </c>
      <c r="L1068" s="26">
        <v>29</v>
      </c>
      <c r="M1068" s="26">
        <v>3.7583999999999995</v>
      </c>
      <c r="N1068" s="26">
        <v>6</v>
      </c>
      <c r="O1068" s="26">
        <v>0.77759999999999996</v>
      </c>
      <c r="P1068" s="26">
        <v>0</v>
      </c>
      <c r="Q1068" s="26">
        <v>0</v>
      </c>
      <c r="R1068" s="26">
        <v>0</v>
      </c>
      <c r="S1068" s="26">
        <v>0</v>
      </c>
    </row>
    <row r="1069" spans="2:19" ht="24.75" customHeight="1" x14ac:dyDescent="0.25">
      <c r="B1069" s="1" t="s">
        <v>21</v>
      </c>
      <c r="C1069" s="10" t="s">
        <v>2247</v>
      </c>
      <c r="D1069" s="10" t="s">
        <v>2148</v>
      </c>
      <c r="E1069" s="10" t="s">
        <v>2248</v>
      </c>
      <c r="F1069" s="10" t="s">
        <v>53</v>
      </c>
      <c r="G1069" s="10">
        <v>61</v>
      </c>
      <c r="H1069" s="10">
        <v>624</v>
      </c>
      <c r="I1069" s="67">
        <f t="shared" si="49"/>
        <v>38.064</v>
      </c>
      <c r="J1069" s="23" t="s">
        <v>49</v>
      </c>
      <c r="K1069" s="23">
        <v>2</v>
      </c>
      <c r="L1069" s="26">
        <v>51</v>
      </c>
      <c r="M1069" s="26">
        <v>31.824000000000002</v>
      </c>
      <c r="N1069" s="26">
        <v>10</v>
      </c>
      <c r="O1069" s="26">
        <v>6.24</v>
      </c>
      <c r="P1069" s="26">
        <v>0</v>
      </c>
      <c r="Q1069" s="26">
        <v>0</v>
      </c>
      <c r="R1069" s="26">
        <v>0</v>
      </c>
      <c r="S1069" s="26">
        <v>0</v>
      </c>
    </row>
    <row r="1070" spans="2:19" ht="23.25" customHeight="1" x14ac:dyDescent="0.25">
      <c r="B1070" s="1" t="s">
        <v>21</v>
      </c>
      <c r="C1070" s="10" t="s">
        <v>2249</v>
      </c>
      <c r="D1070" s="10" t="s">
        <v>2250</v>
      </c>
      <c r="E1070" s="10" t="s">
        <v>2250</v>
      </c>
      <c r="F1070" s="10" t="s">
        <v>53</v>
      </c>
      <c r="G1070" s="10">
        <v>10</v>
      </c>
      <c r="H1070" s="10">
        <v>2040</v>
      </c>
      <c r="I1070" s="26">
        <f t="shared" si="49"/>
        <v>20.399999999999999</v>
      </c>
      <c r="J1070" s="23" t="s">
        <v>49</v>
      </c>
      <c r="K1070" s="23">
        <v>2</v>
      </c>
      <c r="L1070" s="26">
        <v>0</v>
      </c>
      <c r="M1070" s="26">
        <v>0</v>
      </c>
      <c r="N1070" s="26">
        <v>10</v>
      </c>
      <c r="O1070" s="26">
        <v>20.399999999999999</v>
      </c>
      <c r="P1070" s="26">
        <v>0</v>
      </c>
      <c r="Q1070" s="26">
        <v>0</v>
      </c>
      <c r="R1070" s="26">
        <v>0</v>
      </c>
      <c r="S1070" s="26">
        <v>0</v>
      </c>
    </row>
    <row r="1071" spans="2:19" ht="48.75" customHeight="1" x14ac:dyDescent="0.25">
      <c r="B1071" s="1" t="s">
        <v>21</v>
      </c>
      <c r="C1071" s="10" t="s">
        <v>2251</v>
      </c>
      <c r="D1071" s="10" t="s">
        <v>2163</v>
      </c>
      <c r="E1071" s="10" t="s">
        <v>2252</v>
      </c>
      <c r="F1071" s="10" t="s">
        <v>53</v>
      </c>
      <c r="G1071" s="10">
        <v>1</v>
      </c>
      <c r="H1071" s="10">
        <v>52000</v>
      </c>
      <c r="I1071" s="26">
        <f t="shared" si="49"/>
        <v>52</v>
      </c>
      <c r="J1071" s="23" t="s">
        <v>49</v>
      </c>
      <c r="K1071" s="23">
        <v>2</v>
      </c>
      <c r="L1071" s="26">
        <v>0</v>
      </c>
      <c r="M1071" s="26">
        <v>0</v>
      </c>
      <c r="N1071" s="26">
        <v>1</v>
      </c>
      <c r="O1071" s="26">
        <v>52</v>
      </c>
      <c r="P1071" s="26">
        <v>0</v>
      </c>
      <c r="Q1071" s="26">
        <v>0</v>
      </c>
      <c r="R1071" s="26">
        <v>0</v>
      </c>
      <c r="S1071" s="26">
        <v>0</v>
      </c>
    </row>
    <row r="1072" spans="2:19" ht="23.25" customHeight="1" thickBot="1" x14ac:dyDescent="0.3">
      <c r="B1072" s="1" t="s">
        <v>21</v>
      </c>
      <c r="C1072" s="10" t="s">
        <v>2253</v>
      </c>
      <c r="D1072" s="10" t="s">
        <v>2254</v>
      </c>
      <c r="E1072" s="10" t="s">
        <v>2255</v>
      </c>
      <c r="F1072" s="10" t="s">
        <v>2256</v>
      </c>
      <c r="G1072" s="10">
        <v>12</v>
      </c>
      <c r="H1072" s="10">
        <v>10000</v>
      </c>
      <c r="I1072" s="26">
        <f t="shared" si="49"/>
        <v>120</v>
      </c>
      <c r="J1072" s="23" t="s">
        <v>49</v>
      </c>
      <c r="K1072" s="23">
        <v>2</v>
      </c>
      <c r="L1072" s="26">
        <v>10</v>
      </c>
      <c r="M1072" s="26">
        <v>100</v>
      </c>
      <c r="N1072" s="26">
        <v>0</v>
      </c>
      <c r="O1072" s="26">
        <v>0</v>
      </c>
      <c r="P1072" s="26">
        <v>2</v>
      </c>
      <c r="Q1072" s="26">
        <v>20</v>
      </c>
      <c r="R1072" s="26">
        <v>0</v>
      </c>
      <c r="S1072" s="26">
        <v>0</v>
      </c>
    </row>
    <row r="1073" spans="2:19" ht="15.75" customHeight="1" thickTop="1" thickBot="1" x14ac:dyDescent="0.35">
      <c r="C1073" s="103"/>
      <c r="D1073" s="103"/>
      <c r="E1073" s="15"/>
      <c r="F1073" s="15"/>
      <c r="G1073" s="15"/>
      <c r="H1073" s="18">
        <f>M1073+O1073+Q1073</f>
        <v>2847.5640000000003</v>
      </c>
      <c r="I1073" s="53">
        <f>SUM(I1031:I1072)</f>
        <v>2847.5640000000003</v>
      </c>
      <c r="J1073" s="65"/>
      <c r="K1073" s="65">
        <v>2</v>
      </c>
      <c r="L1073" s="55"/>
      <c r="M1073" s="53">
        <f>SUM(M1031:M1072)</f>
        <v>993.5204</v>
      </c>
      <c r="N1073" s="55"/>
      <c r="O1073" s="53">
        <f>SUM(O1031:O1072)</f>
        <v>1831.1636000000003</v>
      </c>
      <c r="P1073" s="55"/>
      <c r="Q1073" s="53">
        <f>SUM(Q1031:Q1072)</f>
        <v>22.88</v>
      </c>
      <c r="R1073" s="55"/>
      <c r="S1073" s="53">
        <v>0</v>
      </c>
    </row>
    <row r="1074" spans="2:19" ht="15.75" customHeight="1" thickTop="1" x14ac:dyDescent="0.25">
      <c r="C1074" s="19"/>
      <c r="D1074" s="20" t="s">
        <v>2257</v>
      </c>
      <c r="E1074" s="20"/>
      <c r="F1074" s="20"/>
      <c r="G1074" s="20"/>
      <c r="H1074" s="20"/>
      <c r="I1074" s="56"/>
      <c r="J1074" s="68"/>
      <c r="K1074" s="68">
        <v>2</v>
      </c>
      <c r="L1074" s="56"/>
      <c r="M1074" s="56"/>
      <c r="N1074" s="56"/>
      <c r="O1074" s="56"/>
      <c r="P1074" s="56"/>
      <c r="Q1074" s="56"/>
      <c r="R1074" s="56"/>
      <c r="S1074" s="56"/>
    </row>
    <row r="1075" spans="2:19" ht="24.75" customHeight="1" x14ac:dyDescent="0.25">
      <c r="B1075" s="1" t="s">
        <v>21</v>
      </c>
      <c r="C1075" s="10" t="s">
        <v>2258</v>
      </c>
      <c r="D1075" s="10" t="s">
        <v>2259</v>
      </c>
      <c r="E1075" s="10" t="s">
        <v>2260</v>
      </c>
      <c r="F1075" s="10" t="s">
        <v>53</v>
      </c>
      <c r="G1075" s="10">
        <v>27</v>
      </c>
      <c r="H1075" s="10">
        <v>21600</v>
      </c>
      <c r="I1075" s="67">
        <f t="shared" ref="I1075:I1086" si="50">G1075*H1075/1000</f>
        <v>583.20000000000005</v>
      </c>
      <c r="J1075" s="23" t="s">
        <v>49</v>
      </c>
      <c r="K1075" s="23">
        <v>2</v>
      </c>
      <c r="L1075" s="26">
        <v>0</v>
      </c>
      <c r="M1075" s="26">
        <v>0</v>
      </c>
      <c r="N1075" s="26">
        <v>27</v>
      </c>
      <c r="O1075" s="26">
        <v>583.20000000000005</v>
      </c>
      <c r="P1075" s="26">
        <v>0</v>
      </c>
      <c r="Q1075" s="26">
        <v>0</v>
      </c>
      <c r="R1075" s="26">
        <v>0</v>
      </c>
      <c r="S1075" s="26">
        <v>0</v>
      </c>
    </row>
    <row r="1076" spans="2:19" ht="23.25" customHeight="1" x14ac:dyDescent="0.25">
      <c r="B1076" s="1" t="s">
        <v>21</v>
      </c>
      <c r="C1076" s="10" t="s">
        <v>2261</v>
      </c>
      <c r="D1076" s="10" t="s">
        <v>2262</v>
      </c>
      <c r="E1076" s="10" t="s">
        <v>2263</v>
      </c>
      <c r="F1076" s="10" t="s">
        <v>53</v>
      </c>
      <c r="G1076" s="10">
        <v>8</v>
      </c>
      <c r="H1076" s="10">
        <v>4200</v>
      </c>
      <c r="I1076" s="67">
        <f t="shared" si="50"/>
        <v>33.6</v>
      </c>
      <c r="J1076" s="23" t="s">
        <v>49</v>
      </c>
      <c r="K1076" s="23">
        <v>2</v>
      </c>
      <c r="L1076" s="26">
        <v>0</v>
      </c>
      <c r="M1076" s="26">
        <v>0</v>
      </c>
      <c r="N1076" s="26">
        <v>8</v>
      </c>
      <c r="O1076" s="26">
        <v>33.6</v>
      </c>
      <c r="P1076" s="26">
        <v>0</v>
      </c>
      <c r="Q1076" s="26">
        <v>0</v>
      </c>
      <c r="R1076" s="26">
        <v>0</v>
      </c>
      <c r="S1076" s="26">
        <v>0</v>
      </c>
    </row>
    <row r="1077" spans="2:19" ht="23.25" customHeight="1" x14ac:dyDescent="0.25">
      <c r="B1077" s="1" t="s">
        <v>21</v>
      </c>
      <c r="C1077" s="10" t="s">
        <v>2264</v>
      </c>
      <c r="D1077" s="10" t="s">
        <v>2262</v>
      </c>
      <c r="E1077" s="10" t="s">
        <v>2265</v>
      </c>
      <c r="F1077" s="10" t="s">
        <v>53</v>
      </c>
      <c r="G1077" s="10">
        <v>8</v>
      </c>
      <c r="H1077" s="10">
        <v>10000</v>
      </c>
      <c r="I1077" s="67">
        <f t="shared" si="50"/>
        <v>80</v>
      </c>
      <c r="J1077" s="23" t="s">
        <v>49</v>
      </c>
      <c r="K1077" s="23">
        <v>2</v>
      </c>
      <c r="L1077" s="26">
        <v>0</v>
      </c>
      <c r="M1077" s="26">
        <v>0</v>
      </c>
      <c r="N1077" s="26">
        <v>8</v>
      </c>
      <c r="O1077" s="26">
        <v>80</v>
      </c>
      <c r="P1077" s="26">
        <v>0</v>
      </c>
      <c r="Q1077" s="26">
        <v>0</v>
      </c>
      <c r="R1077" s="26">
        <v>0</v>
      </c>
      <c r="S1077" s="26">
        <v>0</v>
      </c>
    </row>
    <row r="1078" spans="2:19" ht="23.25" customHeight="1" x14ac:dyDescent="0.25">
      <c r="B1078" s="1" t="s">
        <v>21</v>
      </c>
      <c r="C1078" s="10" t="s">
        <v>2266</v>
      </c>
      <c r="D1078" s="10" t="s">
        <v>2267</v>
      </c>
      <c r="E1078" s="10" t="s">
        <v>2267</v>
      </c>
      <c r="F1078" s="10" t="s">
        <v>53</v>
      </c>
      <c r="G1078" s="10">
        <v>32</v>
      </c>
      <c r="H1078" s="10">
        <v>5400</v>
      </c>
      <c r="I1078" s="67">
        <f t="shared" si="50"/>
        <v>172.8</v>
      </c>
      <c r="J1078" s="23" t="s">
        <v>49</v>
      </c>
      <c r="K1078" s="23">
        <v>2</v>
      </c>
      <c r="L1078" s="26">
        <v>32</v>
      </c>
      <c r="M1078" s="26">
        <v>172.8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</row>
    <row r="1079" spans="2:19" ht="23.25" customHeight="1" x14ac:dyDescent="0.25">
      <c r="B1079" s="1" t="s">
        <v>21</v>
      </c>
      <c r="C1079" s="10" t="s">
        <v>2268</v>
      </c>
      <c r="D1079" s="10" t="s">
        <v>2269</v>
      </c>
      <c r="E1079" s="10" t="s">
        <v>2270</v>
      </c>
      <c r="F1079" s="10" t="s">
        <v>53</v>
      </c>
      <c r="G1079" s="10">
        <v>32</v>
      </c>
      <c r="H1079" s="10">
        <v>3600</v>
      </c>
      <c r="I1079" s="67">
        <f t="shared" si="50"/>
        <v>115.2</v>
      </c>
      <c r="J1079" s="23" t="s">
        <v>49</v>
      </c>
      <c r="K1079" s="23">
        <v>2</v>
      </c>
      <c r="L1079" s="26">
        <v>0</v>
      </c>
      <c r="M1079" s="26">
        <v>0</v>
      </c>
      <c r="N1079" s="26">
        <v>32</v>
      </c>
      <c r="O1079" s="26">
        <v>115.2</v>
      </c>
      <c r="P1079" s="26">
        <v>0</v>
      </c>
      <c r="Q1079" s="26">
        <v>0</v>
      </c>
      <c r="R1079" s="26">
        <v>0</v>
      </c>
      <c r="S1079" s="26">
        <v>0</v>
      </c>
    </row>
    <row r="1080" spans="2:19" ht="23.25" customHeight="1" x14ac:dyDescent="0.25">
      <c r="B1080" s="1" t="s">
        <v>21</v>
      </c>
      <c r="C1080" s="10" t="s">
        <v>2271</v>
      </c>
      <c r="D1080" s="10" t="s">
        <v>2272</v>
      </c>
      <c r="E1080" s="10" t="s">
        <v>2272</v>
      </c>
      <c r="F1080" s="10" t="s">
        <v>53</v>
      </c>
      <c r="G1080" s="10">
        <v>23</v>
      </c>
      <c r="H1080" s="10">
        <v>24000</v>
      </c>
      <c r="I1080" s="67">
        <f t="shared" si="50"/>
        <v>552</v>
      </c>
      <c r="J1080" s="23" t="s">
        <v>49</v>
      </c>
      <c r="K1080" s="23">
        <v>2</v>
      </c>
      <c r="L1080" s="26">
        <v>0</v>
      </c>
      <c r="M1080" s="26">
        <v>0</v>
      </c>
      <c r="N1080" s="26">
        <v>23</v>
      </c>
      <c r="O1080" s="26">
        <v>552</v>
      </c>
      <c r="P1080" s="26">
        <v>0</v>
      </c>
      <c r="Q1080" s="26">
        <v>0</v>
      </c>
      <c r="R1080" s="26">
        <v>0</v>
      </c>
      <c r="S1080" s="26">
        <v>0</v>
      </c>
    </row>
    <row r="1081" spans="2:19" ht="23.25" customHeight="1" x14ac:dyDescent="0.25">
      <c r="B1081" s="1" t="s">
        <v>21</v>
      </c>
      <c r="C1081" s="10" t="s">
        <v>2273</v>
      </c>
      <c r="D1081" s="10" t="s">
        <v>2274</v>
      </c>
      <c r="E1081" s="10" t="s">
        <v>2275</v>
      </c>
      <c r="F1081" s="10" t="s">
        <v>53</v>
      </c>
      <c r="G1081" s="10">
        <v>3</v>
      </c>
      <c r="H1081" s="10">
        <v>26400</v>
      </c>
      <c r="I1081" s="67">
        <f t="shared" si="50"/>
        <v>79.2</v>
      </c>
      <c r="J1081" s="23" t="s">
        <v>49</v>
      </c>
      <c r="K1081" s="23">
        <v>2</v>
      </c>
      <c r="L1081" s="26">
        <v>0</v>
      </c>
      <c r="M1081" s="26">
        <v>0</v>
      </c>
      <c r="N1081" s="26">
        <v>3</v>
      </c>
      <c r="O1081" s="26">
        <v>79.2</v>
      </c>
      <c r="P1081" s="26">
        <v>0</v>
      </c>
      <c r="Q1081" s="26">
        <v>0</v>
      </c>
      <c r="R1081" s="26">
        <v>0</v>
      </c>
      <c r="S1081" s="26">
        <v>0</v>
      </c>
    </row>
    <row r="1082" spans="2:19" ht="23.25" customHeight="1" x14ac:dyDescent="0.25">
      <c r="B1082" s="1" t="s">
        <v>21</v>
      </c>
      <c r="C1082" s="10" t="s">
        <v>2276</v>
      </c>
      <c r="D1082" s="10" t="s">
        <v>2277</v>
      </c>
      <c r="E1082" s="10" t="s">
        <v>2277</v>
      </c>
      <c r="F1082" s="10" t="s">
        <v>53</v>
      </c>
      <c r="G1082" s="10">
        <v>51</v>
      </c>
      <c r="H1082" s="10">
        <v>840</v>
      </c>
      <c r="I1082" s="67">
        <f t="shared" si="50"/>
        <v>42.84</v>
      </c>
      <c r="J1082" s="23" t="s">
        <v>49</v>
      </c>
      <c r="K1082" s="23">
        <v>2</v>
      </c>
      <c r="L1082" s="26">
        <v>37</v>
      </c>
      <c r="M1082" s="26">
        <v>31.08</v>
      </c>
      <c r="N1082" s="26">
        <v>14</v>
      </c>
      <c r="O1082" s="26">
        <v>11.76</v>
      </c>
      <c r="P1082" s="26">
        <v>0</v>
      </c>
      <c r="Q1082" s="26">
        <v>0</v>
      </c>
      <c r="R1082" s="26">
        <v>0</v>
      </c>
      <c r="S1082" s="26">
        <v>0</v>
      </c>
    </row>
    <row r="1083" spans="2:19" ht="23.25" customHeight="1" x14ac:dyDescent="0.25">
      <c r="B1083" s="1" t="s">
        <v>21</v>
      </c>
      <c r="C1083" s="10" t="s">
        <v>2278</v>
      </c>
      <c r="D1083" s="10" t="s">
        <v>2279</v>
      </c>
      <c r="E1083" s="10" t="s">
        <v>2280</v>
      </c>
      <c r="F1083" s="10" t="s">
        <v>53</v>
      </c>
      <c r="G1083" s="10">
        <v>32</v>
      </c>
      <c r="H1083" s="10">
        <v>1080</v>
      </c>
      <c r="I1083" s="67">
        <f t="shared" si="50"/>
        <v>34.56</v>
      </c>
      <c r="J1083" s="23" t="s">
        <v>49</v>
      </c>
      <c r="K1083" s="23">
        <v>2</v>
      </c>
      <c r="L1083" s="26">
        <v>32</v>
      </c>
      <c r="M1083" s="26">
        <v>34.56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</row>
    <row r="1084" spans="2:19" ht="23.25" customHeight="1" x14ac:dyDescent="0.25">
      <c r="B1084" s="1" t="s">
        <v>21</v>
      </c>
      <c r="C1084" s="10" t="s">
        <v>2281</v>
      </c>
      <c r="D1084" s="10" t="s">
        <v>2282</v>
      </c>
      <c r="E1084" s="10" t="s">
        <v>2283</v>
      </c>
      <c r="F1084" s="10" t="s">
        <v>53</v>
      </c>
      <c r="G1084" s="10">
        <v>33</v>
      </c>
      <c r="H1084" s="10">
        <v>1200</v>
      </c>
      <c r="I1084" s="67">
        <f t="shared" si="50"/>
        <v>39.6</v>
      </c>
      <c r="J1084" s="23" t="s">
        <v>49</v>
      </c>
      <c r="K1084" s="23">
        <v>2</v>
      </c>
      <c r="L1084" s="26">
        <v>33</v>
      </c>
      <c r="M1084" s="26">
        <v>39.6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</row>
    <row r="1085" spans="2:19" ht="23.25" customHeight="1" x14ac:dyDescent="0.25">
      <c r="B1085" s="1" t="s">
        <v>21</v>
      </c>
      <c r="C1085" s="10" t="s">
        <v>2284</v>
      </c>
      <c r="D1085" s="10" t="s">
        <v>2285</v>
      </c>
      <c r="E1085" s="10" t="s">
        <v>2286</v>
      </c>
      <c r="F1085" s="10" t="s">
        <v>53</v>
      </c>
      <c r="G1085" s="10">
        <v>10</v>
      </c>
      <c r="H1085" s="10">
        <v>1560</v>
      </c>
      <c r="I1085" s="67">
        <f t="shared" si="50"/>
        <v>15.6</v>
      </c>
      <c r="J1085" s="23" t="s">
        <v>49</v>
      </c>
      <c r="K1085" s="23">
        <v>2</v>
      </c>
      <c r="L1085" s="26">
        <v>10</v>
      </c>
      <c r="M1085" s="26">
        <v>15.6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</row>
    <row r="1086" spans="2:19" ht="23.25" customHeight="1" thickBot="1" x14ac:dyDescent="0.3">
      <c r="B1086" s="1" t="s">
        <v>21</v>
      </c>
      <c r="C1086" s="10" t="s">
        <v>2287</v>
      </c>
      <c r="D1086" s="10" t="s">
        <v>2157</v>
      </c>
      <c r="E1086" s="10" t="s">
        <v>2288</v>
      </c>
      <c r="F1086" s="10" t="s">
        <v>53</v>
      </c>
      <c r="G1086" s="10">
        <v>11</v>
      </c>
      <c r="H1086" s="10">
        <v>248</v>
      </c>
      <c r="I1086" s="67">
        <f t="shared" si="50"/>
        <v>2.7280000000000002</v>
      </c>
      <c r="J1086" s="23" t="s">
        <v>49</v>
      </c>
      <c r="K1086" s="23">
        <v>2</v>
      </c>
      <c r="L1086" s="26">
        <v>8</v>
      </c>
      <c r="M1086" s="26">
        <v>1.984</v>
      </c>
      <c r="N1086" s="26">
        <v>3</v>
      </c>
      <c r="O1086" s="26">
        <v>0.74399999999999999</v>
      </c>
      <c r="P1086" s="26">
        <v>0</v>
      </c>
      <c r="Q1086" s="26">
        <v>0</v>
      </c>
      <c r="R1086" s="26">
        <v>0</v>
      </c>
      <c r="S1086" s="26">
        <v>0</v>
      </c>
    </row>
    <row r="1087" spans="2:19" ht="15.75" customHeight="1" thickTop="1" thickBot="1" x14ac:dyDescent="0.3">
      <c r="B1087" s="1" t="s">
        <v>21</v>
      </c>
      <c r="C1087" s="103"/>
      <c r="D1087" s="103"/>
      <c r="E1087" s="15"/>
      <c r="F1087" s="15"/>
      <c r="G1087" s="15"/>
      <c r="H1087" s="18">
        <f>M1087+O1087</f>
        <v>1751.328</v>
      </c>
      <c r="I1087" s="53">
        <f>SUM(I1075:I1086)</f>
        <v>1751.328</v>
      </c>
      <c r="J1087" s="65"/>
      <c r="K1087" s="65"/>
      <c r="L1087" s="55"/>
      <c r="M1087" s="53">
        <f>SUM(M1075:M1086)</f>
        <v>295.62400000000002</v>
      </c>
      <c r="N1087" s="55"/>
      <c r="O1087" s="53">
        <f>SUM(O1075:O1086)</f>
        <v>1455.704</v>
      </c>
      <c r="P1087" s="55"/>
      <c r="Q1087" s="53">
        <v>0</v>
      </c>
      <c r="R1087" s="55"/>
      <c r="S1087" s="53">
        <v>0</v>
      </c>
    </row>
    <row r="1088" spans="2:19" ht="15.75" customHeight="1" thickTop="1" x14ac:dyDescent="0.25">
      <c r="C1088" s="19"/>
      <c r="D1088" s="20" t="s">
        <v>2289</v>
      </c>
      <c r="E1088" s="20"/>
      <c r="F1088" s="20"/>
      <c r="G1088" s="20"/>
      <c r="H1088" s="20"/>
      <c r="I1088" s="56"/>
      <c r="J1088" s="68"/>
      <c r="K1088" s="68"/>
      <c r="L1088" s="56"/>
      <c r="M1088" s="56"/>
      <c r="N1088" s="56"/>
      <c r="O1088" s="56"/>
      <c r="P1088" s="56"/>
      <c r="Q1088" s="56"/>
      <c r="R1088" s="56"/>
      <c r="S1088" s="56"/>
    </row>
    <row r="1089" spans="2:19" ht="23.25" customHeight="1" x14ac:dyDescent="0.25">
      <c r="B1089" s="1" t="s">
        <v>21</v>
      </c>
      <c r="C1089" s="10" t="s">
        <v>2290</v>
      </c>
      <c r="D1089" s="10" t="s">
        <v>2291</v>
      </c>
      <c r="E1089" s="10" t="s">
        <v>2292</v>
      </c>
      <c r="F1089" s="10" t="s">
        <v>53</v>
      </c>
      <c r="G1089" s="10">
        <v>15</v>
      </c>
      <c r="H1089" s="10">
        <v>3360</v>
      </c>
      <c r="I1089" s="67">
        <f t="shared" ref="I1089:I1114" si="51">G1089*H1089/1000</f>
        <v>50.4</v>
      </c>
      <c r="J1089" s="23" t="s">
        <v>49</v>
      </c>
      <c r="K1089" s="23">
        <v>2</v>
      </c>
      <c r="L1089" s="26">
        <v>15</v>
      </c>
      <c r="M1089" s="26">
        <v>50.4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</row>
    <row r="1090" spans="2:19" ht="23.25" customHeight="1" x14ac:dyDescent="0.25">
      <c r="B1090" s="1" t="s">
        <v>21</v>
      </c>
      <c r="C1090" s="10" t="s">
        <v>2293</v>
      </c>
      <c r="D1090" s="10" t="s">
        <v>2294</v>
      </c>
      <c r="E1090" s="10"/>
      <c r="F1090" s="10" t="s">
        <v>53</v>
      </c>
      <c r="G1090" s="10">
        <v>10</v>
      </c>
      <c r="H1090" s="10">
        <v>7560</v>
      </c>
      <c r="I1090" s="67">
        <f t="shared" si="51"/>
        <v>75.599999999999994</v>
      </c>
      <c r="J1090" s="23" t="s">
        <v>49</v>
      </c>
      <c r="K1090" s="23">
        <v>2</v>
      </c>
      <c r="L1090" s="26">
        <v>10</v>
      </c>
      <c r="M1090" s="26">
        <v>75.599999999999994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</row>
    <row r="1091" spans="2:19" ht="24.75" customHeight="1" x14ac:dyDescent="0.25">
      <c r="B1091" s="1" t="s">
        <v>21</v>
      </c>
      <c r="C1091" s="10" t="s">
        <v>2295</v>
      </c>
      <c r="D1091" s="10" t="s">
        <v>2296</v>
      </c>
      <c r="E1091" s="10"/>
      <c r="F1091" s="10" t="s">
        <v>53</v>
      </c>
      <c r="G1091" s="10">
        <v>500</v>
      </c>
      <c r="H1091" s="10">
        <v>104.4</v>
      </c>
      <c r="I1091" s="67">
        <f t="shared" si="51"/>
        <v>52.2</v>
      </c>
      <c r="J1091" s="23" t="s">
        <v>49</v>
      </c>
      <c r="K1091" s="23">
        <v>2</v>
      </c>
      <c r="L1091" s="26">
        <v>500</v>
      </c>
      <c r="M1091" s="26">
        <v>52.2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</row>
    <row r="1092" spans="2:19" ht="23.25" customHeight="1" x14ac:dyDescent="0.25">
      <c r="B1092" s="1" t="s">
        <v>21</v>
      </c>
      <c r="C1092" s="10" t="s">
        <v>2297</v>
      </c>
      <c r="D1092" s="10" t="s">
        <v>2298</v>
      </c>
      <c r="E1092" s="10"/>
      <c r="F1092" s="10" t="s">
        <v>53</v>
      </c>
      <c r="G1092" s="10">
        <v>200</v>
      </c>
      <c r="H1092" s="10">
        <v>80.400000000000006</v>
      </c>
      <c r="I1092" s="67">
        <f t="shared" si="51"/>
        <v>16.080000000000002</v>
      </c>
      <c r="J1092" s="23" t="s">
        <v>49</v>
      </c>
      <c r="K1092" s="23">
        <v>2</v>
      </c>
      <c r="L1092" s="26">
        <v>200</v>
      </c>
      <c r="M1092" s="26">
        <v>16.080000000000002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</row>
    <row r="1093" spans="2:19" ht="23.25" customHeight="1" x14ac:dyDescent="0.25">
      <c r="B1093" s="1" t="s">
        <v>21</v>
      </c>
      <c r="C1093" s="10" t="s">
        <v>2299</v>
      </c>
      <c r="D1093" s="10" t="s">
        <v>2300</v>
      </c>
      <c r="E1093" s="10"/>
      <c r="F1093" s="10" t="s">
        <v>53</v>
      </c>
      <c r="G1093" s="10">
        <v>280</v>
      </c>
      <c r="H1093" s="10">
        <v>136.80000000000001</v>
      </c>
      <c r="I1093" s="67">
        <f t="shared" si="51"/>
        <v>38.304000000000002</v>
      </c>
      <c r="J1093" s="23" t="s">
        <v>49</v>
      </c>
      <c r="K1093" s="23">
        <v>2</v>
      </c>
      <c r="L1093" s="26">
        <v>280</v>
      </c>
      <c r="M1093" s="26">
        <v>38.304000000000002</v>
      </c>
      <c r="N1093" s="26">
        <v>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</row>
    <row r="1094" spans="2:19" ht="23.25" customHeight="1" x14ac:dyDescent="0.25">
      <c r="B1094" s="1" t="s">
        <v>21</v>
      </c>
      <c r="C1094" s="10" t="s">
        <v>2301</v>
      </c>
      <c r="D1094" s="10" t="s">
        <v>2302</v>
      </c>
      <c r="E1094" s="10"/>
      <c r="F1094" s="10" t="s">
        <v>53</v>
      </c>
      <c r="G1094" s="10">
        <v>300</v>
      </c>
      <c r="H1094" s="10">
        <v>320.39999999999998</v>
      </c>
      <c r="I1094" s="67">
        <f t="shared" si="51"/>
        <v>96.12</v>
      </c>
      <c r="J1094" s="23" t="s">
        <v>49</v>
      </c>
      <c r="K1094" s="23">
        <v>2</v>
      </c>
      <c r="L1094" s="26">
        <v>300</v>
      </c>
      <c r="M1094" s="26">
        <v>96.12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</row>
    <row r="1095" spans="2:19" ht="24.75" customHeight="1" x14ac:dyDescent="0.25">
      <c r="B1095" s="1" t="s">
        <v>21</v>
      </c>
      <c r="C1095" s="10" t="s">
        <v>2303</v>
      </c>
      <c r="D1095" s="10" t="s">
        <v>2304</v>
      </c>
      <c r="E1095" s="10"/>
      <c r="F1095" s="10" t="s">
        <v>2125</v>
      </c>
      <c r="G1095" s="10">
        <v>300</v>
      </c>
      <c r="H1095" s="10">
        <v>156</v>
      </c>
      <c r="I1095" s="67">
        <f t="shared" si="51"/>
        <v>46.8</v>
      </c>
      <c r="J1095" s="23" t="s">
        <v>49</v>
      </c>
      <c r="K1095" s="23">
        <v>2</v>
      </c>
      <c r="L1095" s="26">
        <v>300</v>
      </c>
      <c r="M1095" s="26">
        <v>46.8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</row>
    <row r="1096" spans="2:19" ht="24.75" customHeight="1" x14ac:dyDescent="0.25">
      <c r="B1096" s="1" t="s">
        <v>21</v>
      </c>
      <c r="C1096" s="10" t="s">
        <v>2305</v>
      </c>
      <c r="D1096" s="10" t="s">
        <v>2306</v>
      </c>
      <c r="E1096" s="10"/>
      <c r="F1096" s="10" t="s">
        <v>53</v>
      </c>
      <c r="G1096" s="10">
        <v>300</v>
      </c>
      <c r="H1096" s="10">
        <v>420</v>
      </c>
      <c r="I1096" s="67">
        <f t="shared" si="51"/>
        <v>126</v>
      </c>
      <c r="J1096" s="23" t="s">
        <v>49</v>
      </c>
      <c r="K1096" s="23">
        <v>2</v>
      </c>
      <c r="L1096" s="26">
        <v>300</v>
      </c>
      <c r="M1096" s="26">
        <v>126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</row>
    <row r="1097" spans="2:19" ht="23.25" customHeight="1" x14ac:dyDescent="0.25">
      <c r="B1097" s="1" t="s">
        <v>21</v>
      </c>
      <c r="C1097" s="10" t="s">
        <v>2307</v>
      </c>
      <c r="D1097" s="10" t="s">
        <v>2308</v>
      </c>
      <c r="E1097" s="10"/>
      <c r="F1097" s="10" t="s">
        <v>53</v>
      </c>
      <c r="G1097" s="10">
        <v>700</v>
      </c>
      <c r="H1097" s="10">
        <v>70</v>
      </c>
      <c r="I1097" s="67">
        <f t="shared" si="51"/>
        <v>49</v>
      </c>
      <c r="J1097" s="23" t="s">
        <v>49</v>
      </c>
      <c r="K1097" s="23">
        <v>2</v>
      </c>
      <c r="L1097" s="26">
        <v>600</v>
      </c>
      <c r="M1097" s="26">
        <v>42</v>
      </c>
      <c r="N1097" s="26">
        <v>100</v>
      </c>
      <c r="O1097" s="26">
        <v>7</v>
      </c>
      <c r="P1097" s="26">
        <v>0</v>
      </c>
      <c r="Q1097" s="26">
        <v>0</v>
      </c>
      <c r="R1097" s="26">
        <v>0</v>
      </c>
      <c r="S1097" s="26">
        <v>0</v>
      </c>
    </row>
    <row r="1098" spans="2:19" ht="24.75" customHeight="1" x14ac:dyDescent="0.25">
      <c r="B1098" s="1" t="s">
        <v>21</v>
      </c>
      <c r="C1098" s="10" t="s">
        <v>2309</v>
      </c>
      <c r="D1098" s="10" t="s">
        <v>2310</v>
      </c>
      <c r="E1098" s="10"/>
      <c r="F1098" s="10" t="s">
        <v>53</v>
      </c>
      <c r="G1098" s="10">
        <v>2000</v>
      </c>
      <c r="H1098" s="10">
        <v>96</v>
      </c>
      <c r="I1098" s="67">
        <f t="shared" si="51"/>
        <v>192</v>
      </c>
      <c r="J1098" s="23" t="s">
        <v>49</v>
      </c>
      <c r="K1098" s="23">
        <v>2</v>
      </c>
      <c r="L1098" s="26">
        <v>2000</v>
      </c>
      <c r="M1098" s="26">
        <v>192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</row>
    <row r="1099" spans="2:19" ht="23.25" customHeight="1" x14ac:dyDescent="0.25">
      <c r="B1099" s="1" t="s">
        <v>21</v>
      </c>
      <c r="C1099" s="10" t="s">
        <v>2311</v>
      </c>
      <c r="D1099" s="10" t="s">
        <v>2312</v>
      </c>
      <c r="E1099" s="10"/>
      <c r="F1099" s="10" t="s">
        <v>53</v>
      </c>
      <c r="G1099" s="10">
        <v>100</v>
      </c>
      <c r="H1099" s="10">
        <v>66</v>
      </c>
      <c r="I1099" s="67">
        <f t="shared" si="51"/>
        <v>6.6</v>
      </c>
      <c r="J1099" s="23" t="s">
        <v>49</v>
      </c>
      <c r="K1099" s="23">
        <v>2</v>
      </c>
      <c r="L1099" s="26">
        <v>100</v>
      </c>
      <c r="M1099" s="26">
        <v>6.6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</row>
    <row r="1100" spans="2:19" ht="23.25" customHeight="1" x14ac:dyDescent="0.25">
      <c r="B1100" s="1" t="s">
        <v>21</v>
      </c>
      <c r="C1100" s="10" t="s">
        <v>2313</v>
      </c>
      <c r="D1100" s="10" t="s">
        <v>2314</v>
      </c>
      <c r="E1100" s="10"/>
      <c r="F1100" s="10" t="s">
        <v>53</v>
      </c>
      <c r="G1100" s="10">
        <v>400</v>
      </c>
      <c r="H1100" s="10">
        <v>260</v>
      </c>
      <c r="I1100" s="67">
        <f t="shared" si="51"/>
        <v>104</v>
      </c>
      <c r="J1100" s="23" t="s">
        <v>49</v>
      </c>
      <c r="K1100" s="23">
        <v>2</v>
      </c>
      <c r="L1100" s="26">
        <v>400</v>
      </c>
      <c r="M1100" s="26">
        <v>104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</row>
    <row r="1101" spans="2:19" ht="23.25" customHeight="1" x14ac:dyDescent="0.25">
      <c r="B1101" s="1" t="s">
        <v>21</v>
      </c>
      <c r="C1101" s="10" t="s">
        <v>2315</v>
      </c>
      <c r="D1101" s="10" t="s">
        <v>2316</v>
      </c>
      <c r="E1101" s="10"/>
      <c r="F1101" s="10" t="s">
        <v>53</v>
      </c>
      <c r="G1101" s="10">
        <v>60</v>
      </c>
      <c r="H1101" s="10">
        <v>1344</v>
      </c>
      <c r="I1101" s="67">
        <f t="shared" si="51"/>
        <v>80.64</v>
      </c>
      <c r="J1101" s="23" t="s">
        <v>49</v>
      </c>
      <c r="K1101" s="23">
        <v>2</v>
      </c>
      <c r="L1101" s="26">
        <v>50</v>
      </c>
      <c r="M1101" s="26">
        <v>67.2</v>
      </c>
      <c r="N1101" s="26">
        <v>10</v>
      </c>
      <c r="O1101" s="26">
        <v>13.44</v>
      </c>
      <c r="P1101" s="26">
        <v>0</v>
      </c>
      <c r="Q1101" s="26">
        <v>0</v>
      </c>
      <c r="R1101" s="26">
        <v>0</v>
      </c>
      <c r="S1101" s="26">
        <v>0</v>
      </c>
    </row>
    <row r="1102" spans="2:19" ht="24.75" customHeight="1" x14ac:dyDescent="0.25">
      <c r="B1102" s="1" t="s">
        <v>21</v>
      </c>
      <c r="C1102" s="10" t="s">
        <v>2317</v>
      </c>
      <c r="D1102" s="10" t="s">
        <v>2318</v>
      </c>
      <c r="E1102" s="10"/>
      <c r="F1102" s="10" t="s">
        <v>53</v>
      </c>
      <c r="G1102" s="10">
        <v>13</v>
      </c>
      <c r="H1102" s="10">
        <v>7800</v>
      </c>
      <c r="I1102" s="67">
        <f t="shared" si="51"/>
        <v>101.4</v>
      </c>
      <c r="J1102" s="23" t="s">
        <v>49</v>
      </c>
      <c r="K1102" s="23">
        <v>2</v>
      </c>
      <c r="L1102" s="26">
        <v>10</v>
      </c>
      <c r="M1102" s="26">
        <v>78</v>
      </c>
      <c r="N1102" s="26">
        <v>3</v>
      </c>
      <c r="O1102" s="26">
        <v>23.4</v>
      </c>
      <c r="P1102" s="26">
        <v>0</v>
      </c>
      <c r="Q1102" s="26">
        <v>0</v>
      </c>
      <c r="R1102" s="26">
        <v>0</v>
      </c>
      <c r="S1102" s="26">
        <v>0</v>
      </c>
    </row>
    <row r="1103" spans="2:19" ht="23.25" customHeight="1" x14ac:dyDescent="0.25">
      <c r="B1103" s="1" t="s">
        <v>21</v>
      </c>
      <c r="C1103" s="10" t="s">
        <v>2319</v>
      </c>
      <c r="D1103" s="10" t="s">
        <v>2320</v>
      </c>
      <c r="E1103" s="10"/>
      <c r="F1103" s="10" t="s">
        <v>53</v>
      </c>
      <c r="G1103" s="10">
        <v>80</v>
      </c>
      <c r="H1103" s="10">
        <v>1560</v>
      </c>
      <c r="I1103" s="67">
        <f t="shared" si="51"/>
        <v>124.8</v>
      </c>
      <c r="J1103" s="23" t="s">
        <v>49</v>
      </c>
      <c r="K1103" s="23">
        <v>2</v>
      </c>
      <c r="L1103" s="26">
        <v>80</v>
      </c>
      <c r="M1103" s="26">
        <v>124.8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</row>
    <row r="1104" spans="2:19" ht="23.25" customHeight="1" x14ac:dyDescent="0.25">
      <c r="B1104" s="1" t="s">
        <v>21</v>
      </c>
      <c r="C1104" s="10" t="s">
        <v>2321</v>
      </c>
      <c r="D1104" s="10" t="s">
        <v>2322</v>
      </c>
      <c r="E1104" s="10"/>
      <c r="F1104" s="10" t="s">
        <v>53</v>
      </c>
      <c r="G1104" s="10">
        <v>70</v>
      </c>
      <c r="H1104" s="10">
        <v>600</v>
      </c>
      <c r="I1104" s="67">
        <f t="shared" si="51"/>
        <v>42</v>
      </c>
      <c r="J1104" s="23" t="s">
        <v>49</v>
      </c>
      <c r="K1104" s="23">
        <v>2</v>
      </c>
      <c r="L1104" s="26">
        <v>50</v>
      </c>
      <c r="M1104" s="26">
        <v>30</v>
      </c>
      <c r="N1104" s="26">
        <v>20</v>
      </c>
      <c r="O1104" s="26">
        <v>12</v>
      </c>
      <c r="P1104" s="26">
        <v>0</v>
      </c>
      <c r="Q1104" s="26">
        <v>0</v>
      </c>
      <c r="R1104" s="26">
        <v>0</v>
      </c>
      <c r="S1104" s="26">
        <v>0</v>
      </c>
    </row>
    <row r="1105" spans="2:19" ht="23.25" customHeight="1" x14ac:dyDescent="0.25">
      <c r="B1105" s="1" t="s">
        <v>21</v>
      </c>
      <c r="C1105" s="10" t="s">
        <v>2323</v>
      </c>
      <c r="D1105" s="10" t="s">
        <v>1327</v>
      </c>
      <c r="E1105" s="10" t="s">
        <v>2324</v>
      </c>
      <c r="F1105" s="10" t="s">
        <v>2125</v>
      </c>
      <c r="G1105" s="10">
        <v>5100</v>
      </c>
      <c r="H1105" s="10">
        <v>1620</v>
      </c>
      <c r="I1105" s="67">
        <f t="shared" si="51"/>
        <v>8262</v>
      </c>
      <c r="J1105" s="23" t="s">
        <v>49</v>
      </c>
      <c r="K1105" s="23">
        <v>2</v>
      </c>
      <c r="L1105" s="26">
        <v>5100</v>
      </c>
      <c r="M1105" s="26">
        <v>8262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</row>
    <row r="1106" spans="2:19" ht="23.25" customHeight="1" x14ac:dyDescent="0.25">
      <c r="B1106" s="1" t="s">
        <v>21</v>
      </c>
      <c r="C1106" s="10" t="s">
        <v>2325</v>
      </c>
      <c r="D1106" s="10" t="s">
        <v>2326</v>
      </c>
      <c r="E1106" s="10"/>
      <c r="F1106" s="10" t="s">
        <v>53</v>
      </c>
      <c r="G1106" s="10">
        <v>20</v>
      </c>
      <c r="H1106" s="10">
        <v>300</v>
      </c>
      <c r="I1106" s="67">
        <f t="shared" si="51"/>
        <v>6</v>
      </c>
      <c r="J1106" s="23" t="s">
        <v>49</v>
      </c>
      <c r="K1106" s="23">
        <v>2</v>
      </c>
      <c r="L1106" s="26">
        <v>20</v>
      </c>
      <c r="M1106" s="26">
        <v>6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</row>
    <row r="1107" spans="2:19" ht="24.75" customHeight="1" x14ac:dyDescent="0.25">
      <c r="B1107" s="1" t="s">
        <v>21</v>
      </c>
      <c r="C1107" s="10" t="s">
        <v>2327</v>
      </c>
      <c r="D1107" s="10" t="s">
        <v>2328</v>
      </c>
      <c r="E1107" s="10"/>
      <c r="F1107" s="10" t="s">
        <v>53</v>
      </c>
      <c r="G1107" s="10">
        <v>1</v>
      </c>
      <c r="H1107" s="10">
        <v>30000</v>
      </c>
      <c r="I1107" s="67">
        <f t="shared" si="51"/>
        <v>30</v>
      </c>
      <c r="J1107" s="23" t="s">
        <v>49</v>
      </c>
      <c r="K1107" s="23">
        <v>2</v>
      </c>
      <c r="L1107" s="26">
        <v>1</v>
      </c>
      <c r="M1107" s="26">
        <v>30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</row>
    <row r="1108" spans="2:19" ht="23.25" customHeight="1" x14ac:dyDescent="0.25">
      <c r="B1108" s="1" t="s">
        <v>21</v>
      </c>
      <c r="C1108" s="10" t="s">
        <v>2329</v>
      </c>
      <c r="D1108" s="10" t="s">
        <v>2330</v>
      </c>
      <c r="E1108" s="10"/>
      <c r="F1108" s="10" t="s">
        <v>53</v>
      </c>
      <c r="G1108" s="10">
        <v>50</v>
      </c>
      <c r="H1108" s="10">
        <v>180</v>
      </c>
      <c r="I1108" s="67">
        <f t="shared" si="51"/>
        <v>9</v>
      </c>
      <c r="J1108" s="23" t="s">
        <v>49</v>
      </c>
      <c r="K1108" s="23">
        <v>2</v>
      </c>
      <c r="L1108" s="26">
        <v>50</v>
      </c>
      <c r="M1108" s="26">
        <v>9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</row>
    <row r="1109" spans="2:19" ht="24.75" customHeight="1" x14ac:dyDescent="0.25">
      <c r="B1109" s="1" t="s">
        <v>21</v>
      </c>
      <c r="C1109" s="10" t="s">
        <v>2331</v>
      </c>
      <c r="D1109" s="10" t="s">
        <v>2332</v>
      </c>
      <c r="E1109" s="10"/>
      <c r="F1109" s="10" t="s">
        <v>53</v>
      </c>
      <c r="G1109" s="10">
        <v>400</v>
      </c>
      <c r="H1109" s="10">
        <v>81.599999999999994</v>
      </c>
      <c r="I1109" s="67">
        <f t="shared" si="51"/>
        <v>32.639999999999993</v>
      </c>
      <c r="J1109" s="23" t="s">
        <v>49</v>
      </c>
      <c r="K1109" s="23">
        <v>2</v>
      </c>
      <c r="L1109" s="26">
        <v>400</v>
      </c>
      <c r="M1109" s="26">
        <v>32.639999999999993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</row>
    <row r="1110" spans="2:19" ht="23.25" customHeight="1" x14ac:dyDescent="0.25">
      <c r="B1110" s="1" t="s">
        <v>21</v>
      </c>
      <c r="C1110" s="10" t="s">
        <v>2333</v>
      </c>
      <c r="D1110" s="10" t="s">
        <v>2334</v>
      </c>
      <c r="E1110" s="10"/>
      <c r="F1110" s="10" t="s">
        <v>53</v>
      </c>
      <c r="G1110" s="10">
        <v>10</v>
      </c>
      <c r="H1110" s="10">
        <v>600</v>
      </c>
      <c r="I1110" s="67">
        <f t="shared" si="51"/>
        <v>6</v>
      </c>
      <c r="J1110" s="23" t="s">
        <v>49</v>
      </c>
      <c r="K1110" s="23">
        <v>2</v>
      </c>
      <c r="L1110" s="26">
        <v>10</v>
      </c>
      <c r="M1110" s="26">
        <v>6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</row>
    <row r="1111" spans="2:19" ht="23.25" customHeight="1" x14ac:dyDescent="0.25">
      <c r="B1111" s="1" t="s">
        <v>21</v>
      </c>
      <c r="C1111" s="10" t="s">
        <v>2335</v>
      </c>
      <c r="D1111" s="10" t="s">
        <v>2336</v>
      </c>
      <c r="E1111" s="10"/>
      <c r="F1111" s="10" t="s">
        <v>53</v>
      </c>
      <c r="G1111" s="10">
        <v>520</v>
      </c>
      <c r="H1111" s="10">
        <v>816</v>
      </c>
      <c r="I1111" s="67">
        <f t="shared" si="51"/>
        <v>424.32</v>
      </c>
      <c r="J1111" s="23" t="s">
        <v>49</v>
      </c>
      <c r="K1111" s="23">
        <v>2</v>
      </c>
      <c r="L1111" s="26">
        <v>500</v>
      </c>
      <c r="M1111" s="26">
        <v>408</v>
      </c>
      <c r="N1111" s="26">
        <v>20</v>
      </c>
      <c r="O1111" s="26">
        <v>16.32</v>
      </c>
      <c r="P1111" s="26">
        <v>0</v>
      </c>
      <c r="Q1111" s="26">
        <v>0</v>
      </c>
      <c r="R1111" s="26">
        <v>0</v>
      </c>
      <c r="S1111" s="26">
        <v>0</v>
      </c>
    </row>
    <row r="1112" spans="2:19" ht="23.25" customHeight="1" x14ac:dyDescent="0.25">
      <c r="B1112" s="1" t="s">
        <v>21</v>
      </c>
      <c r="C1112" s="10" t="s">
        <v>2337</v>
      </c>
      <c r="D1112" s="10" t="s">
        <v>2338</v>
      </c>
      <c r="E1112" s="10"/>
      <c r="F1112" s="10" t="s">
        <v>53</v>
      </c>
      <c r="G1112" s="10">
        <v>135</v>
      </c>
      <c r="H1112" s="10">
        <v>360</v>
      </c>
      <c r="I1112" s="67">
        <f t="shared" si="51"/>
        <v>48.6</v>
      </c>
      <c r="J1112" s="23" t="s">
        <v>49</v>
      </c>
      <c r="K1112" s="23">
        <v>2</v>
      </c>
      <c r="L1112" s="26">
        <v>120</v>
      </c>
      <c r="M1112" s="26">
        <v>43.2</v>
      </c>
      <c r="N1112" s="26">
        <v>15</v>
      </c>
      <c r="O1112" s="26">
        <v>5.4</v>
      </c>
      <c r="P1112" s="26">
        <v>0</v>
      </c>
      <c r="Q1112" s="26">
        <v>0</v>
      </c>
      <c r="R1112" s="26">
        <v>0</v>
      </c>
      <c r="S1112" s="26">
        <v>0</v>
      </c>
    </row>
    <row r="1113" spans="2:19" ht="24.75" customHeight="1" x14ac:dyDescent="0.25">
      <c r="B1113" s="1" t="s">
        <v>21</v>
      </c>
      <c r="C1113" s="10" t="s">
        <v>2339</v>
      </c>
      <c r="D1113" s="10" t="s">
        <v>2340</v>
      </c>
      <c r="E1113" s="10"/>
      <c r="F1113" s="10" t="s">
        <v>53</v>
      </c>
      <c r="G1113" s="10">
        <v>57</v>
      </c>
      <c r="H1113" s="10">
        <v>720</v>
      </c>
      <c r="I1113" s="67">
        <f t="shared" si="51"/>
        <v>41.04</v>
      </c>
      <c r="J1113" s="23" t="s">
        <v>49</v>
      </c>
      <c r="K1113" s="23">
        <v>2</v>
      </c>
      <c r="L1113" s="26">
        <v>0</v>
      </c>
      <c r="M1113" s="26">
        <v>0</v>
      </c>
      <c r="N1113" s="26">
        <v>57</v>
      </c>
      <c r="O1113" s="26">
        <v>41.04</v>
      </c>
      <c r="P1113" s="26">
        <v>0</v>
      </c>
      <c r="Q1113" s="26">
        <v>0</v>
      </c>
      <c r="R1113" s="26">
        <v>0</v>
      </c>
      <c r="S1113" s="26">
        <v>0</v>
      </c>
    </row>
    <row r="1114" spans="2:19" ht="24.75" customHeight="1" thickBot="1" x14ac:dyDescent="0.3">
      <c r="B1114" s="1" t="s">
        <v>21</v>
      </c>
      <c r="C1114" s="10" t="s">
        <v>2341</v>
      </c>
      <c r="D1114" s="10" t="s">
        <v>2342</v>
      </c>
      <c r="E1114" s="10"/>
      <c r="F1114" s="10" t="s">
        <v>53</v>
      </c>
      <c r="G1114" s="10">
        <v>20</v>
      </c>
      <c r="H1114" s="10">
        <v>462</v>
      </c>
      <c r="I1114" s="67">
        <f t="shared" si="51"/>
        <v>9.24</v>
      </c>
      <c r="J1114" s="23" t="s">
        <v>49</v>
      </c>
      <c r="K1114" s="23">
        <v>2</v>
      </c>
      <c r="L1114" s="26">
        <v>20</v>
      </c>
      <c r="M1114" s="26">
        <v>9.24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</row>
    <row r="1115" spans="2:19" ht="15.75" customHeight="1" thickTop="1" thickBot="1" x14ac:dyDescent="0.3">
      <c r="B1115" s="1" t="s">
        <v>21</v>
      </c>
      <c r="C1115" s="103"/>
      <c r="D1115" s="103"/>
      <c r="E1115" s="15"/>
      <c r="F1115" s="15"/>
      <c r="G1115" s="15"/>
      <c r="H1115" s="18">
        <f>M1115+O1115</f>
        <v>10070.784</v>
      </c>
      <c r="I1115" s="53">
        <f>SUM(I1089:I1114)</f>
        <v>10070.784</v>
      </c>
      <c r="J1115" s="65"/>
      <c r="K1115" s="65"/>
      <c r="L1115" s="55"/>
      <c r="M1115" s="53">
        <f>SUM(M1089:M1114)</f>
        <v>9952.1839999999993</v>
      </c>
      <c r="N1115" s="55"/>
      <c r="O1115" s="53">
        <f>SUM(O1089:O1114)</f>
        <v>118.6</v>
      </c>
      <c r="P1115" s="55"/>
      <c r="Q1115" s="53">
        <v>0</v>
      </c>
      <c r="R1115" s="55"/>
      <c r="S1115" s="53">
        <v>0</v>
      </c>
    </row>
    <row r="1116" spans="2:19" ht="25.5" customHeight="1" thickTop="1" x14ac:dyDescent="0.25">
      <c r="C1116" s="19"/>
      <c r="D1116" s="20" t="s">
        <v>2343</v>
      </c>
      <c r="E1116" s="20"/>
      <c r="F1116" s="20"/>
      <c r="G1116" s="20"/>
      <c r="H1116" s="20"/>
      <c r="I1116" s="56"/>
      <c r="J1116" s="68"/>
      <c r="K1116" s="68"/>
      <c r="L1116" s="56"/>
      <c r="M1116" s="56"/>
      <c r="N1116" s="56"/>
      <c r="O1116" s="56"/>
      <c r="P1116" s="56"/>
      <c r="Q1116" s="56"/>
      <c r="R1116" s="56"/>
      <c r="S1116" s="56"/>
    </row>
    <row r="1117" spans="2:19" ht="24.75" customHeight="1" thickBot="1" x14ac:dyDescent="0.3">
      <c r="B1117" s="1" t="s">
        <v>21</v>
      </c>
      <c r="C1117" s="10" t="s">
        <v>2344</v>
      </c>
      <c r="D1117" s="10" t="s">
        <v>23</v>
      </c>
      <c r="E1117" s="10" t="s">
        <v>2345</v>
      </c>
      <c r="F1117" s="10" t="s">
        <v>25</v>
      </c>
      <c r="G1117" s="10">
        <v>300</v>
      </c>
      <c r="H1117" s="10">
        <v>324</v>
      </c>
      <c r="I1117" s="26">
        <f>G1117*H1117/1000</f>
        <v>97.2</v>
      </c>
      <c r="J1117" s="23" t="s">
        <v>26</v>
      </c>
      <c r="K1117" s="23">
        <v>2</v>
      </c>
      <c r="L1117" s="26">
        <v>0</v>
      </c>
      <c r="M1117" s="26">
        <v>0</v>
      </c>
      <c r="N1117" s="26">
        <v>300</v>
      </c>
      <c r="O1117" s="26">
        <v>97.2</v>
      </c>
      <c r="P1117" s="26">
        <v>0</v>
      </c>
      <c r="Q1117" s="26">
        <v>0</v>
      </c>
      <c r="R1117" s="26">
        <v>0</v>
      </c>
      <c r="S1117" s="26">
        <v>0</v>
      </c>
    </row>
    <row r="1118" spans="2:19" ht="15.75" customHeight="1" thickTop="1" thickBot="1" x14ac:dyDescent="0.3">
      <c r="B1118" s="1" t="s">
        <v>21</v>
      </c>
      <c r="C1118" s="103"/>
      <c r="D1118" s="103"/>
      <c r="E1118" s="15"/>
      <c r="F1118" s="15"/>
      <c r="G1118" s="15"/>
      <c r="H1118" s="15"/>
      <c r="I1118" s="53">
        <f>SUM(I1117)</f>
        <v>97.2</v>
      </c>
      <c r="J1118" s="65"/>
      <c r="K1118" s="65"/>
      <c r="L1118" s="55"/>
      <c r="M1118" s="53">
        <v>0</v>
      </c>
      <c r="N1118" s="55"/>
      <c r="O1118" s="53">
        <f>SUM(O1117)</f>
        <v>97.2</v>
      </c>
      <c r="P1118" s="55"/>
      <c r="Q1118" s="53">
        <v>0</v>
      </c>
      <c r="R1118" s="55"/>
      <c r="S1118" s="53">
        <v>0</v>
      </c>
    </row>
    <row r="1119" spans="2:19" ht="25.5" customHeight="1" thickTop="1" x14ac:dyDescent="0.25">
      <c r="C1119" s="19"/>
      <c r="D1119" s="20" t="s">
        <v>2343</v>
      </c>
      <c r="E1119" s="20"/>
      <c r="F1119" s="20"/>
      <c r="G1119" s="20"/>
      <c r="H1119" s="20"/>
      <c r="I1119" s="56"/>
      <c r="J1119" s="68"/>
      <c r="K1119" s="68"/>
      <c r="L1119" s="56"/>
      <c r="M1119" s="56"/>
      <c r="N1119" s="56"/>
      <c r="O1119" s="56"/>
      <c r="P1119" s="56"/>
      <c r="Q1119" s="56"/>
      <c r="R1119" s="56"/>
      <c r="S1119" s="56"/>
    </row>
    <row r="1120" spans="2:19" ht="24.75" customHeight="1" thickBot="1" x14ac:dyDescent="0.3">
      <c r="B1120" s="1" t="s">
        <v>21</v>
      </c>
      <c r="C1120" s="10" t="s">
        <v>2346</v>
      </c>
      <c r="D1120" s="10" t="s">
        <v>2347</v>
      </c>
      <c r="E1120" s="10"/>
      <c r="F1120" s="10"/>
      <c r="G1120" s="10">
        <v>9360000</v>
      </c>
      <c r="H1120" s="10">
        <v>1</v>
      </c>
      <c r="I1120" s="23">
        <f>G1120*H1120/1000</f>
        <v>9360</v>
      </c>
      <c r="J1120" s="23" t="s">
        <v>49</v>
      </c>
      <c r="K1120" s="23">
        <v>2</v>
      </c>
      <c r="L1120" s="26">
        <v>0</v>
      </c>
      <c r="M1120" s="26">
        <v>0</v>
      </c>
      <c r="N1120" s="26">
        <v>9360000</v>
      </c>
      <c r="O1120" s="26">
        <v>9360</v>
      </c>
      <c r="P1120" s="26">
        <v>0</v>
      </c>
      <c r="Q1120" s="26">
        <v>0</v>
      </c>
      <c r="R1120" s="26">
        <v>0</v>
      </c>
      <c r="S1120" s="26">
        <v>0</v>
      </c>
    </row>
    <row r="1121" spans="2:19" ht="15.75" customHeight="1" thickTop="1" thickBot="1" x14ac:dyDescent="0.35">
      <c r="C1121" s="103"/>
      <c r="D1121" s="103"/>
      <c r="E1121" s="15"/>
      <c r="F1121" s="15"/>
      <c r="G1121" s="15"/>
      <c r="H1121" s="15"/>
      <c r="I1121" s="53">
        <f>SUM(I1120)</f>
        <v>9360</v>
      </c>
      <c r="J1121" s="65"/>
      <c r="K1121" s="65"/>
      <c r="L1121" s="55"/>
      <c r="M1121" s="53">
        <v>0</v>
      </c>
      <c r="N1121" s="55"/>
      <c r="O1121" s="53">
        <f>SUM(O1120)</f>
        <v>9360</v>
      </c>
      <c r="P1121" s="55"/>
      <c r="Q1121" s="53">
        <v>0</v>
      </c>
      <c r="R1121" s="55"/>
      <c r="S1121" s="53">
        <v>0</v>
      </c>
    </row>
    <row r="1122" spans="2:19" ht="15.75" customHeight="1" thickTop="1" x14ac:dyDescent="0.25">
      <c r="C1122" s="19"/>
      <c r="D1122" s="20" t="s">
        <v>2348</v>
      </c>
      <c r="E1122" s="20"/>
      <c r="F1122" s="20"/>
      <c r="G1122" s="20"/>
      <c r="H1122" s="20"/>
      <c r="I1122" s="56"/>
      <c r="J1122" s="68"/>
      <c r="K1122" s="68"/>
      <c r="L1122" s="56"/>
      <c r="M1122" s="56"/>
      <c r="N1122" s="56"/>
      <c r="O1122" s="56"/>
      <c r="P1122" s="56"/>
      <c r="Q1122" s="56"/>
      <c r="R1122" s="56"/>
      <c r="S1122" s="56"/>
    </row>
    <row r="1123" spans="2:19" ht="23.25" customHeight="1" x14ac:dyDescent="0.25">
      <c r="B1123" s="1" t="s">
        <v>21</v>
      </c>
      <c r="C1123" s="10" t="s">
        <v>2349</v>
      </c>
      <c r="D1123" s="10" t="s">
        <v>2350</v>
      </c>
      <c r="E1123" s="10"/>
      <c r="F1123" s="10" t="s">
        <v>1733</v>
      </c>
      <c r="G1123" s="10">
        <v>20</v>
      </c>
      <c r="H1123" s="10">
        <v>2700</v>
      </c>
      <c r="I1123" s="26">
        <f t="shared" ref="I1123:I1162" si="52">G1123*H1123/1000</f>
        <v>54</v>
      </c>
      <c r="J1123" s="23" t="s">
        <v>49</v>
      </c>
      <c r="K1123" s="23">
        <v>2</v>
      </c>
      <c r="L1123" s="26">
        <v>0</v>
      </c>
      <c r="M1123" s="26">
        <v>0</v>
      </c>
      <c r="N1123" s="26">
        <v>20</v>
      </c>
      <c r="O1123" s="26">
        <v>54</v>
      </c>
      <c r="P1123" s="26">
        <v>0</v>
      </c>
      <c r="Q1123" s="26">
        <v>0</v>
      </c>
      <c r="R1123" s="26">
        <v>0</v>
      </c>
      <c r="S1123" s="26">
        <v>0</v>
      </c>
    </row>
    <row r="1124" spans="2:19" ht="23.25" customHeight="1" x14ac:dyDescent="0.25">
      <c r="B1124" s="1" t="s">
        <v>21</v>
      </c>
      <c r="C1124" s="10" t="s">
        <v>2351</v>
      </c>
      <c r="D1124" s="10" t="s">
        <v>2352</v>
      </c>
      <c r="E1124" s="10"/>
      <c r="F1124" s="10" t="s">
        <v>2353</v>
      </c>
      <c r="G1124" s="10">
        <v>20</v>
      </c>
      <c r="H1124" s="10">
        <v>126</v>
      </c>
      <c r="I1124" s="26">
        <f t="shared" si="52"/>
        <v>2.52</v>
      </c>
      <c r="J1124" s="23" t="s">
        <v>49</v>
      </c>
      <c r="K1124" s="23">
        <v>2</v>
      </c>
      <c r="L1124" s="26">
        <v>20</v>
      </c>
      <c r="M1124" s="26">
        <v>2.52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</row>
    <row r="1125" spans="2:19" ht="23.25" customHeight="1" x14ac:dyDescent="0.25">
      <c r="B1125" s="1" t="s">
        <v>21</v>
      </c>
      <c r="C1125" s="10" t="s">
        <v>2354</v>
      </c>
      <c r="D1125" s="10" t="s">
        <v>2355</v>
      </c>
      <c r="E1125" s="10"/>
      <c r="F1125" s="10" t="s">
        <v>2353</v>
      </c>
      <c r="G1125" s="10">
        <v>20</v>
      </c>
      <c r="H1125" s="10">
        <v>126</v>
      </c>
      <c r="I1125" s="26">
        <f t="shared" si="52"/>
        <v>2.52</v>
      </c>
      <c r="J1125" s="23" t="s">
        <v>49</v>
      </c>
      <c r="K1125" s="23">
        <v>2</v>
      </c>
      <c r="L1125" s="26">
        <v>20</v>
      </c>
      <c r="M1125" s="26">
        <v>2.52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</row>
    <row r="1126" spans="2:19" ht="23.25" customHeight="1" x14ac:dyDescent="0.25">
      <c r="B1126" s="1" t="s">
        <v>21</v>
      </c>
      <c r="C1126" s="10" t="s">
        <v>2356</v>
      </c>
      <c r="D1126" s="10" t="s">
        <v>2357</v>
      </c>
      <c r="E1126" s="10"/>
      <c r="F1126" s="10" t="s">
        <v>1098</v>
      </c>
      <c r="G1126" s="10">
        <v>20</v>
      </c>
      <c r="H1126" s="10">
        <v>72</v>
      </c>
      <c r="I1126" s="26">
        <f t="shared" si="52"/>
        <v>1.44</v>
      </c>
      <c r="J1126" s="23" t="s">
        <v>49</v>
      </c>
      <c r="K1126" s="23">
        <v>2</v>
      </c>
      <c r="L1126" s="26">
        <v>20</v>
      </c>
      <c r="M1126" s="26">
        <v>1.44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</row>
    <row r="1127" spans="2:19" ht="23.25" customHeight="1" x14ac:dyDescent="0.25">
      <c r="B1127" s="1" t="s">
        <v>21</v>
      </c>
      <c r="C1127" s="10" t="s">
        <v>2358</v>
      </c>
      <c r="D1127" s="10" t="s">
        <v>2359</v>
      </c>
      <c r="E1127" s="10"/>
      <c r="F1127" s="10" t="s">
        <v>1098</v>
      </c>
      <c r="G1127" s="10">
        <v>3</v>
      </c>
      <c r="H1127" s="10">
        <v>5190</v>
      </c>
      <c r="I1127" s="26">
        <f t="shared" si="52"/>
        <v>15.57</v>
      </c>
      <c r="J1127" s="23" t="s">
        <v>49</v>
      </c>
      <c r="K1127" s="23">
        <v>2</v>
      </c>
      <c r="L1127" s="26">
        <v>3</v>
      </c>
      <c r="M1127" s="26">
        <v>15.57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</row>
    <row r="1128" spans="2:19" ht="23.25" customHeight="1" x14ac:dyDescent="0.25">
      <c r="B1128" s="1" t="s">
        <v>21</v>
      </c>
      <c r="C1128" s="10" t="s">
        <v>2360</v>
      </c>
      <c r="D1128" s="10" t="s">
        <v>2361</v>
      </c>
      <c r="E1128" s="10"/>
      <c r="F1128" s="10" t="s">
        <v>1098</v>
      </c>
      <c r="G1128" s="10">
        <v>4</v>
      </c>
      <c r="H1128" s="10">
        <v>2460</v>
      </c>
      <c r="I1128" s="26">
        <f t="shared" si="52"/>
        <v>9.84</v>
      </c>
      <c r="J1128" s="23" t="s">
        <v>49</v>
      </c>
      <c r="K1128" s="23">
        <v>2</v>
      </c>
      <c r="L1128" s="26">
        <v>4</v>
      </c>
      <c r="M1128" s="26">
        <v>9.84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</row>
    <row r="1129" spans="2:19" ht="23.25" customHeight="1" x14ac:dyDescent="0.25">
      <c r="B1129" s="1" t="s">
        <v>21</v>
      </c>
      <c r="C1129" s="10" t="s">
        <v>2362</v>
      </c>
      <c r="D1129" s="10" t="s">
        <v>2363</v>
      </c>
      <c r="E1129" s="10"/>
      <c r="F1129" s="10" t="s">
        <v>1098</v>
      </c>
      <c r="G1129" s="10">
        <v>4</v>
      </c>
      <c r="H1129" s="10">
        <v>5190</v>
      </c>
      <c r="I1129" s="26">
        <f t="shared" si="52"/>
        <v>20.76</v>
      </c>
      <c r="J1129" s="23" t="s">
        <v>49</v>
      </c>
      <c r="K1129" s="23">
        <v>2</v>
      </c>
      <c r="L1129" s="26">
        <v>4</v>
      </c>
      <c r="M1129" s="26">
        <v>20.76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</row>
    <row r="1130" spans="2:19" ht="23.25" customHeight="1" x14ac:dyDescent="0.25">
      <c r="B1130" s="1" t="s">
        <v>21</v>
      </c>
      <c r="C1130" s="10" t="s">
        <v>2364</v>
      </c>
      <c r="D1130" s="10" t="s">
        <v>2365</v>
      </c>
      <c r="E1130" s="10"/>
      <c r="F1130" s="10" t="s">
        <v>2353</v>
      </c>
      <c r="G1130" s="10">
        <v>10</v>
      </c>
      <c r="H1130" s="10">
        <v>120</v>
      </c>
      <c r="I1130" s="26">
        <f t="shared" si="52"/>
        <v>1.2</v>
      </c>
      <c r="J1130" s="23" t="s">
        <v>49</v>
      </c>
      <c r="K1130" s="23">
        <v>2</v>
      </c>
      <c r="L1130" s="26">
        <v>10</v>
      </c>
      <c r="M1130" s="26">
        <v>1.2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</row>
    <row r="1131" spans="2:19" ht="23.25" customHeight="1" x14ac:dyDescent="0.25">
      <c r="B1131" s="1" t="s">
        <v>21</v>
      </c>
      <c r="C1131" s="10" t="s">
        <v>2366</v>
      </c>
      <c r="D1131" s="10" t="s">
        <v>2367</v>
      </c>
      <c r="E1131" s="10"/>
      <c r="F1131" s="10" t="s">
        <v>1098</v>
      </c>
      <c r="G1131" s="10">
        <v>2</v>
      </c>
      <c r="H1131" s="10">
        <v>5526</v>
      </c>
      <c r="I1131" s="67">
        <f t="shared" si="52"/>
        <v>11.052</v>
      </c>
      <c r="J1131" s="23" t="s">
        <v>49</v>
      </c>
      <c r="K1131" s="23">
        <v>2</v>
      </c>
      <c r="L1131" s="26">
        <v>2</v>
      </c>
      <c r="M1131" s="26">
        <v>11.052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</row>
    <row r="1132" spans="2:19" ht="23.25" customHeight="1" x14ac:dyDescent="0.25">
      <c r="B1132" s="1" t="s">
        <v>21</v>
      </c>
      <c r="C1132" s="10" t="s">
        <v>2368</v>
      </c>
      <c r="D1132" s="10" t="s">
        <v>2369</v>
      </c>
      <c r="E1132" s="10"/>
      <c r="F1132" s="10" t="s">
        <v>53</v>
      </c>
      <c r="G1132" s="10">
        <v>1</v>
      </c>
      <c r="H1132" s="10">
        <v>4500</v>
      </c>
      <c r="I1132" s="26">
        <f t="shared" si="52"/>
        <v>4.5</v>
      </c>
      <c r="J1132" s="23" t="s">
        <v>49</v>
      </c>
      <c r="K1132" s="23">
        <v>2</v>
      </c>
      <c r="L1132" s="26">
        <v>1</v>
      </c>
      <c r="M1132" s="26">
        <v>4.5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</row>
    <row r="1133" spans="2:19" ht="23.25" customHeight="1" x14ac:dyDescent="0.25">
      <c r="B1133" s="1" t="s">
        <v>21</v>
      </c>
      <c r="C1133" s="10" t="s">
        <v>2370</v>
      </c>
      <c r="D1133" s="10" t="s">
        <v>2371</v>
      </c>
      <c r="E1133" s="10"/>
      <c r="F1133" s="10" t="s">
        <v>1098</v>
      </c>
      <c r="G1133" s="10">
        <v>2</v>
      </c>
      <c r="H1133" s="10">
        <v>720</v>
      </c>
      <c r="I1133" s="26">
        <f t="shared" si="52"/>
        <v>1.44</v>
      </c>
      <c r="J1133" s="23" t="s">
        <v>49</v>
      </c>
      <c r="K1133" s="23">
        <v>2</v>
      </c>
      <c r="L1133" s="26">
        <v>2</v>
      </c>
      <c r="M1133" s="26">
        <v>1.44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</row>
    <row r="1134" spans="2:19" ht="23.25" customHeight="1" x14ac:dyDescent="0.25">
      <c r="B1134" s="1" t="s">
        <v>21</v>
      </c>
      <c r="C1134" s="10" t="s">
        <v>2372</v>
      </c>
      <c r="D1134" s="10" t="s">
        <v>2373</v>
      </c>
      <c r="E1134" s="10"/>
      <c r="F1134" s="10" t="s">
        <v>1098</v>
      </c>
      <c r="G1134" s="10">
        <v>1</v>
      </c>
      <c r="H1134" s="10">
        <v>1968</v>
      </c>
      <c r="I1134" s="67">
        <f t="shared" si="52"/>
        <v>1.968</v>
      </c>
      <c r="J1134" s="23" t="s">
        <v>49</v>
      </c>
      <c r="K1134" s="23">
        <v>2</v>
      </c>
      <c r="L1134" s="26">
        <v>1</v>
      </c>
      <c r="M1134" s="26">
        <v>1.968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</row>
    <row r="1135" spans="2:19" ht="23.25" customHeight="1" x14ac:dyDescent="0.25">
      <c r="B1135" s="1" t="s">
        <v>21</v>
      </c>
      <c r="C1135" s="10" t="s">
        <v>2374</v>
      </c>
      <c r="D1135" s="10" t="s">
        <v>2375</v>
      </c>
      <c r="E1135" s="10"/>
      <c r="F1135" s="10" t="s">
        <v>53</v>
      </c>
      <c r="G1135" s="10">
        <v>50</v>
      </c>
      <c r="H1135" s="10">
        <v>180</v>
      </c>
      <c r="I1135" s="26">
        <f t="shared" si="52"/>
        <v>9</v>
      </c>
      <c r="J1135" s="23" t="s">
        <v>49</v>
      </c>
      <c r="K1135" s="23">
        <v>2</v>
      </c>
      <c r="L1135" s="26">
        <v>50</v>
      </c>
      <c r="M1135" s="26">
        <v>9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</row>
    <row r="1136" spans="2:19" ht="23.25" customHeight="1" x14ac:dyDescent="0.25">
      <c r="B1136" s="1" t="s">
        <v>21</v>
      </c>
      <c r="C1136" s="10" t="s">
        <v>2376</v>
      </c>
      <c r="D1136" s="10" t="s">
        <v>2377</v>
      </c>
      <c r="E1136" s="10"/>
      <c r="F1136" s="10" t="s">
        <v>53</v>
      </c>
      <c r="G1136" s="10">
        <v>50</v>
      </c>
      <c r="H1136" s="10">
        <v>60</v>
      </c>
      <c r="I1136" s="26">
        <f t="shared" si="52"/>
        <v>3</v>
      </c>
      <c r="J1136" s="23" t="s">
        <v>49</v>
      </c>
      <c r="K1136" s="23">
        <v>2</v>
      </c>
      <c r="L1136" s="26">
        <v>50</v>
      </c>
      <c r="M1136" s="26">
        <v>3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</row>
    <row r="1137" spans="2:19" ht="23.25" customHeight="1" x14ac:dyDescent="0.25">
      <c r="B1137" s="1" t="s">
        <v>21</v>
      </c>
      <c r="C1137" s="10" t="s">
        <v>2378</v>
      </c>
      <c r="D1137" s="10" t="s">
        <v>2379</v>
      </c>
      <c r="E1137" s="10"/>
      <c r="F1137" s="10" t="s">
        <v>53</v>
      </c>
      <c r="G1137" s="10">
        <v>40</v>
      </c>
      <c r="H1137" s="10">
        <v>300</v>
      </c>
      <c r="I1137" s="26">
        <f t="shared" si="52"/>
        <v>12</v>
      </c>
      <c r="J1137" s="23" t="s">
        <v>49</v>
      </c>
      <c r="K1137" s="23">
        <v>2</v>
      </c>
      <c r="L1137" s="26">
        <v>40</v>
      </c>
      <c r="M1137" s="26">
        <v>12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</row>
    <row r="1138" spans="2:19" ht="24.75" customHeight="1" x14ac:dyDescent="0.25">
      <c r="B1138" s="1" t="s">
        <v>21</v>
      </c>
      <c r="C1138" s="10" t="s">
        <v>2380</v>
      </c>
      <c r="D1138" s="10" t="s">
        <v>2381</v>
      </c>
      <c r="E1138" s="10"/>
      <c r="F1138" s="10" t="s">
        <v>1098</v>
      </c>
      <c r="G1138" s="10">
        <v>2</v>
      </c>
      <c r="H1138" s="10">
        <v>300</v>
      </c>
      <c r="I1138" s="26">
        <f t="shared" si="52"/>
        <v>0.6</v>
      </c>
      <c r="J1138" s="23" t="s">
        <v>49</v>
      </c>
      <c r="K1138" s="23">
        <v>2</v>
      </c>
      <c r="L1138" s="26">
        <v>2</v>
      </c>
      <c r="M1138" s="26">
        <v>0.6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</row>
    <row r="1139" spans="2:19" ht="23.25" customHeight="1" x14ac:dyDescent="0.25">
      <c r="B1139" s="1" t="s">
        <v>21</v>
      </c>
      <c r="C1139" s="10" t="s">
        <v>2382</v>
      </c>
      <c r="D1139" s="10" t="s">
        <v>2383</v>
      </c>
      <c r="E1139" s="10"/>
      <c r="F1139" s="10" t="s">
        <v>1098</v>
      </c>
      <c r="G1139" s="10">
        <v>1</v>
      </c>
      <c r="H1139" s="10">
        <v>1440</v>
      </c>
      <c r="I1139" s="26">
        <f t="shared" si="52"/>
        <v>1.44</v>
      </c>
      <c r="J1139" s="23" t="s">
        <v>49</v>
      </c>
      <c r="K1139" s="23">
        <v>2</v>
      </c>
      <c r="L1139" s="26">
        <v>1</v>
      </c>
      <c r="M1139" s="26">
        <v>1.44</v>
      </c>
      <c r="N1139" s="26">
        <v>0</v>
      </c>
      <c r="O1139" s="26">
        <v>0</v>
      </c>
      <c r="P1139" s="26">
        <v>0</v>
      </c>
      <c r="Q1139" s="26">
        <v>0</v>
      </c>
      <c r="R1139" s="26">
        <v>0</v>
      </c>
      <c r="S1139" s="26">
        <v>0</v>
      </c>
    </row>
    <row r="1140" spans="2:19" ht="23.25" customHeight="1" x14ac:dyDescent="0.25">
      <c r="B1140" s="1" t="s">
        <v>21</v>
      </c>
      <c r="C1140" s="10" t="s">
        <v>2384</v>
      </c>
      <c r="D1140" s="10" t="s">
        <v>2385</v>
      </c>
      <c r="E1140" s="10"/>
      <c r="F1140" s="10" t="s">
        <v>1098</v>
      </c>
      <c r="G1140" s="10">
        <v>1</v>
      </c>
      <c r="H1140" s="10">
        <v>768</v>
      </c>
      <c r="I1140" s="67">
        <f t="shared" si="52"/>
        <v>0.76800000000000002</v>
      </c>
      <c r="J1140" s="23" t="s">
        <v>49</v>
      </c>
      <c r="K1140" s="23">
        <v>2</v>
      </c>
      <c r="L1140" s="26">
        <v>1</v>
      </c>
      <c r="M1140" s="26">
        <v>0.76800000000000002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</row>
    <row r="1141" spans="2:19" ht="24.75" customHeight="1" x14ac:dyDescent="0.25">
      <c r="B1141" s="1" t="s">
        <v>21</v>
      </c>
      <c r="C1141" s="10" t="s">
        <v>2386</v>
      </c>
      <c r="D1141" s="10" t="s">
        <v>2387</v>
      </c>
      <c r="E1141" s="10"/>
      <c r="F1141" s="10" t="s">
        <v>1098</v>
      </c>
      <c r="G1141" s="10">
        <v>1</v>
      </c>
      <c r="H1141" s="10">
        <v>276</v>
      </c>
      <c r="I1141" s="67">
        <f t="shared" si="52"/>
        <v>0.27600000000000002</v>
      </c>
      <c r="J1141" s="23" t="s">
        <v>49</v>
      </c>
      <c r="K1141" s="23">
        <v>2</v>
      </c>
      <c r="L1141" s="26">
        <v>1</v>
      </c>
      <c r="M1141" s="26">
        <v>0.27600000000000002</v>
      </c>
      <c r="N1141" s="26">
        <v>0</v>
      </c>
      <c r="O1141" s="26">
        <v>0</v>
      </c>
      <c r="P1141" s="26">
        <v>0</v>
      </c>
      <c r="Q1141" s="26">
        <v>0</v>
      </c>
      <c r="R1141" s="26">
        <v>0</v>
      </c>
      <c r="S1141" s="26">
        <v>0</v>
      </c>
    </row>
    <row r="1142" spans="2:19" ht="23.25" customHeight="1" x14ac:dyDescent="0.25">
      <c r="B1142" s="1" t="s">
        <v>21</v>
      </c>
      <c r="C1142" s="10" t="s">
        <v>2388</v>
      </c>
      <c r="D1142" s="10" t="s">
        <v>2389</v>
      </c>
      <c r="E1142" s="10"/>
      <c r="F1142" s="10" t="s">
        <v>1098</v>
      </c>
      <c r="G1142" s="10">
        <v>1</v>
      </c>
      <c r="H1142" s="10">
        <v>1980</v>
      </c>
      <c r="I1142" s="26">
        <f t="shared" si="52"/>
        <v>1.98</v>
      </c>
      <c r="J1142" s="23" t="s">
        <v>49</v>
      </c>
      <c r="K1142" s="23">
        <v>2</v>
      </c>
      <c r="L1142" s="26">
        <v>1</v>
      </c>
      <c r="M1142" s="26">
        <v>1.98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</row>
    <row r="1143" spans="2:19" ht="24.75" customHeight="1" x14ac:dyDescent="0.25">
      <c r="B1143" s="1" t="s">
        <v>21</v>
      </c>
      <c r="C1143" s="10" t="s">
        <v>2390</v>
      </c>
      <c r="D1143" s="10" t="s">
        <v>2391</v>
      </c>
      <c r="E1143" s="10"/>
      <c r="F1143" s="10" t="s">
        <v>1098</v>
      </c>
      <c r="G1143" s="10">
        <v>1</v>
      </c>
      <c r="H1143" s="10">
        <v>720</v>
      </c>
      <c r="I1143" s="26">
        <f t="shared" si="52"/>
        <v>0.72</v>
      </c>
      <c r="J1143" s="23" t="s">
        <v>49</v>
      </c>
      <c r="K1143" s="23">
        <v>2</v>
      </c>
      <c r="L1143" s="26">
        <v>1</v>
      </c>
      <c r="M1143" s="26">
        <v>0.72</v>
      </c>
      <c r="N1143" s="26">
        <v>0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</row>
    <row r="1144" spans="2:19" ht="23.25" customHeight="1" x14ac:dyDescent="0.25">
      <c r="B1144" s="1" t="s">
        <v>21</v>
      </c>
      <c r="C1144" s="10" t="s">
        <v>2392</v>
      </c>
      <c r="D1144" s="10" t="s">
        <v>2393</v>
      </c>
      <c r="E1144" s="10"/>
      <c r="F1144" s="10" t="s">
        <v>2353</v>
      </c>
      <c r="G1144" s="10">
        <v>2</v>
      </c>
      <c r="H1144" s="10">
        <v>300</v>
      </c>
      <c r="I1144" s="26">
        <f t="shared" si="52"/>
        <v>0.6</v>
      </c>
      <c r="J1144" s="23" t="s">
        <v>49</v>
      </c>
      <c r="K1144" s="23">
        <v>2</v>
      </c>
      <c r="L1144" s="26">
        <v>2</v>
      </c>
      <c r="M1144" s="26">
        <v>0.6</v>
      </c>
      <c r="N1144" s="26">
        <v>0</v>
      </c>
      <c r="O1144" s="26">
        <v>0</v>
      </c>
      <c r="P1144" s="26">
        <v>0</v>
      </c>
      <c r="Q1144" s="26">
        <v>0</v>
      </c>
      <c r="R1144" s="26">
        <v>0</v>
      </c>
      <c r="S1144" s="26">
        <v>0</v>
      </c>
    </row>
    <row r="1145" spans="2:19" ht="23.25" customHeight="1" x14ac:dyDescent="0.25">
      <c r="B1145" s="1" t="s">
        <v>21</v>
      </c>
      <c r="C1145" s="10" t="s">
        <v>2394</v>
      </c>
      <c r="D1145" s="10" t="s">
        <v>2395</v>
      </c>
      <c r="E1145" s="10"/>
      <c r="F1145" s="10" t="s">
        <v>2353</v>
      </c>
      <c r="G1145" s="10">
        <v>1</v>
      </c>
      <c r="H1145" s="10">
        <v>276</v>
      </c>
      <c r="I1145" s="67">
        <f t="shared" si="52"/>
        <v>0.27600000000000002</v>
      </c>
      <c r="J1145" s="23" t="s">
        <v>49</v>
      </c>
      <c r="K1145" s="23">
        <v>2</v>
      </c>
      <c r="L1145" s="26">
        <v>1</v>
      </c>
      <c r="M1145" s="26">
        <v>0.27600000000000002</v>
      </c>
      <c r="N1145" s="26">
        <v>0</v>
      </c>
      <c r="O1145" s="26">
        <v>0</v>
      </c>
      <c r="P1145" s="26">
        <v>0</v>
      </c>
      <c r="Q1145" s="26">
        <v>0</v>
      </c>
      <c r="R1145" s="26">
        <v>0</v>
      </c>
      <c r="S1145" s="26">
        <v>0</v>
      </c>
    </row>
    <row r="1146" spans="2:19" ht="23.25" customHeight="1" x14ac:dyDescent="0.25">
      <c r="B1146" s="1" t="s">
        <v>21</v>
      </c>
      <c r="C1146" s="10" t="s">
        <v>2396</v>
      </c>
      <c r="D1146" s="10" t="s">
        <v>2397</v>
      </c>
      <c r="E1146" s="10"/>
      <c r="F1146" s="10" t="s">
        <v>1098</v>
      </c>
      <c r="G1146" s="10">
        <v>5</v>
      </c>
      <c r="H1146" s="10">
        <v>1452</v>
      </c>
      <c r="I1146" s="26">
        <f t="shared" si="52"/>
        <v>7.26</v>
      </c>
      <c r="J1146" s="23" t="s">
        <v>49</v>
      </c>
      <c r="K1146" s="23">
        <v>2</v>
      </c>
      <c r="L1146" s="26">
        <v>5</v>
      </c>
      <c r="M1146" s="26">
        <v>7.26</v>
      </c>
      <c r="N1146" s="26">
        <v>0</v>
      </c>
      <c r="O1146" s="26">
        <v>0</v>
      </c>
      <c r="P1146" s="26">
        <v>0</v>
      </c>
      <c r="Q1146" s="26">
        <v>0</v>
      </c>
      <c r="R1146" s="26">
        <v>0</v>
      </c>
      <c r="S1146" s="26">
        <v>0</v>
      </c>
    </row>
    <row r="1147" spans="2:19" ht="23.25" customHeight="1" x14ac:dyDescent="0.25">
      <c r="B1147" s="1" t="s">
        <v>21</v>
      </c>
      <c r="C1147" s="10" t="s">
        <v>2398</v>
      </c>
      <c r="D1147" s="10" t="s">
        <v>2399</v>
      </c>
      <c r="E1147" s="10"/>
      <c r="F1147" s="10" t="s">
        <v>1098</v>
      </c>
      <c r="G1147" s="10">
        <v>5</v>
      </c>
      <c r="H1147" s="10">
        <v>4200</v>
      </c>
      <c r="I1147" s="26">
        <f t="shared" si="52"/>
        <v>21</v>
      </c>
      <c r="J1147" s="23" t="s">
        <v>49</v>
      </c>
      <c r="K1147" s="23">
        <v>2</v>
      </c>
      <c r="L1147" s="26">
        <v>5</v>
      </c>
      <c r="M1147" s="26">
        <v>21</v>
      </c>
      <c r="N1147" s="26">
        <v>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</row>
    <row r="1148" spans="2:19" ht="23.25" customHeight="1" x14ac:dyDescent="0.25">
      <c r="B1148" s="1" t="s">
        <v>21</v>
      </c>
      <c r="C1148" s="10" t="s">
        <v>2400</v>
      </c>
      <c r="D1148" s="10" t="s">
        <v>2401</v>
      </c>
      <c r="E1148" s="10"/>
      <c r="F1148" s="10" t="s">
        <v>2353</v>
      </c>
      <c r="G1148" s="10">
        <v>5</v>
      </c>
      <c r="H1148" s="10">
        <v>1020</v>
      </c>
      <c r="I1148" s="26">
        <f t="shared" si="52"/>
        <v>5.0999999999999996</v>
      </c>
      <c r="J1148" s="23" t="s">
        <v>49</v>
      </c>
      <c r="K1148" s="23">
        <v>2</v>
      </c>
      <c r="L1148" s="26">
        <v>5</v>
      </c>
      <c r="M1148" s="26">
        <v>5.0999999999999996</v>
      </c>
      <c r="N1148" s="26">
        <v>0</v>
      </c>
      <c r="O1148" s="26">
        <v>0</v>
      </c>
      <c r="P1148" s="26">
        <v>0</v>
      </c>
      <c r="Q1148" s="26">
        <v>0</v>
      </c>
      <c r="R1148" s="26">
        <v>0</v>
      </c>
      <c r="S1148" s="26">
        <v>0</v>
      </c>
    </row>
    <row r="1149" spans="2:19" ht="23.25" customHeight="1" x14ac:dyDescent="0.25">
      <c r="B1149" s="1" t="s">
        <v>21</v>
      </c>
      <c r="C1149" s="10" t="s">
        <v>2402</v>
      </c>
      <c r="D1149" s="10" t="s">
        <v>2403</v>
      </c>
      <c r="E1149" s="10"/>
      <c r="F1149" s="10" t="s">
        <v>53</v>
      </c>
      <c r="G1149" s="10">
        <v>4</v>
      </c>
      <c r="H1149" s="10">
        <v>1698</v>
      </c>
      <c r="I1149" s="67">
        <f t="shared" si="52"/>
        <v>6.7919999999999998</v>
      </c>
      <c r="J1149" s="23" t="s">
        <v>49</v>
      </c>
      <c r="K1149" s="23">
        <v>2</v>
      </c>
      <c r="L1149" s="26">
        <v>4</v>
      </c>
      <c r="M1149" s="26">
        <v>6.7919999999999998</v>
      </c>
      <c r="N1149" s="26">
        <v>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</row>
    <row r="1150" spans="2:19" ht="23.25" customHeight="1" x14ac:dyDescent="0.25">
      <c r="B1150" s="1" t="s">
        <v>21</v>
      </c>
      <c r="C1150" s="10" t="s">
        <v>2404</v>
      </c>
      <c r="D1150" s="10" t="s">
        <v>2405</v>
      </c>
      <c r="E1150" s="10"/>
      <c r="F1150" s="10" t="s">
        <v>1098</v>
      </c>
      <c r="G1150" s="10">
        <v>4</v>
      </c>
      <c r="H1150" s="10">
        <v>1440</v>
      </c>
      <c r="I1150" s="26">
        <f t="shared" si="52"/>
        <v>5.76</v>
      </c>
      <c r="J1150" s="23" t="s">
        <v>49</v>
      </c>
      <c r="K1150" s="23">
        <v>2</v>
      </c>
      <c r="L1150" s="26">
        <v>4</v>
      </c>
      <c r="M1150" s="26">
        <v>5.76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</row>
    <row r="1151" spans="2:19" ht="23.25" customHeight="1" x14ac:dyDescent="0.25">
      <c r="B1151" s="1" t="s">
        <v>21</v>
      </c>
      <c r="C1151" s="10" t="s">
        <v>2406</v>
      </c>
      <c r="D1151" s="10" t="s">
        <v>2407</v>
      </c>
      <c r="E1151" s="10"/>
      <c r="F1151" s="10" t="s">
        <v>2353</v>
      </c>
      <c r="G1151" s="10">
        <v>2</v>
      </c>
      <c r="H1151" s="10">
        <v>1260</v>
      </c>
      <c r="I1151" s="26">
        <f t="shared" si="52"/>
        <v>2.52</v>
      </c>
      <c r="J1151" s="23" t="s">
        <v>49</v>
      </c>
      <c r="K1151" s="23">
        <v>2</v>
      </c>
      <c r="L1151" s="26">
        <v>2</v>
      </c>
      <c r="M1151" s="26">
        <v>2.52</v>
      </c>
      <c r="N1151" s="26">
        <v>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</row>
    <row r="1152" spans="2:19" ht="23.25" customHeight="1" x14ac:dyDescent="0.25">
      <c r="B1152" s="1" t="s">
        <v>21</v>
      </c>
      <c r="C1152" s="10" t="s">
        <v>2408</v>
      </c>
      <c r="D1152" s="10" t="s">
        <v>2409</v>
      </c>
      <c r="E1152" s="10"/>
      <c r="F1152" s="10" t="s">
        <v>53</v>
      </c>
      <c r="G1152" s="10">
        <v>100</v>
      </c>
      <c r="H1152" s="10">
        <v>18</v>
      </c>
      <c r="I1152" s="26">
        <f t="shared" si="52"/>
        <v>1.8</v>
      </c>
      <c r="J1152" s="23" t="s">
        <v>49</v>
      </c>
      <c r="K1152" s="23">
        <v>2</v>
      </c>
      <c r="L1152" s="26">
        <v>100</v>
      </c>
      <c r="M1152" s="26">
        <v>1.8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</row>
    <row r="1153" spans="2:19" ht="24.75" customHeight="1" x14ac:dyDescent="0.25">
      <c r="B1153" s="1" t="s">
        <v>21</v>
      </c>
      <c r="C1153" s="10" t="s">
        <v>2410</v>
      </c>
      <c r="D1153" s="10" t="s">
        <v>2411</v>
      </c>
      <c r="E1153" s="10"/>
      <c r="F1153" s="10" t="s">
        <v>2353</v>
      </c>
      <c r="G1153" s="10">
        <v>20</v>
      </c>
      <c r="H1153" s="10">
        <v>144</v>
      </c>
      <c r="I1153" s="26">
        <f t="shared" si="52"/>
        <v>2.88</v>
      </c>
      <c r="J1153" s="23" t="s">
        <v>49</v>
      </c>
      <c r="K1153" s="23">
        <v>2</v>
      </c>
      <c r="L1153" s="26">
        <v>20</v>
      </c>
      <c r="M1153" s="26">
        <v>2.88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</row>
    <row r="1154" spans="2:19" ht="24.75" customHeight="1" x14ac:dyDescent="0.25">
      <c r="B1154" s="1" t="s">
        <v>21</v>
      </c>
      <c r="C1154" s="10" t="s">
        <v>2412</v>
      </c>
      <c r="D1154" s="10" t="s">
        <v>2413</v>
      </c>
      <c r="E1154" s="10"/>
      <c r="F1154" s="10" t="s">
        <v>2353</v>
      </c>
      <c r="G1154" s="10">
        <v>20</v>
      </c>
      <c r="H1154" s="10">
        <v>72</v>
      </c>
      <c r="I1154" s="26">
        <f t="shared" si="52"/>
        <v>1.44</v>
      </c>
      <c r="J1154" s="23" t="s">
        <v>49</v>
      </c>
      <c r="K1154" s="23">
        <v>2</v>
      </c>
      <c r="L1154" s="26">
        <v>20</v>
      </c>
      <c r="M1154" s="26">
        <v>1.44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</row>
    <row r="1155" spans="2:19" ht="23.25" customHeight="1" x14ac:dyDescent="0.25">
      <c r="B1155" s="1" t="s">
        <v>21</v>
      </c>
      <c r="C1155" s="10" t="s">
        <v>2414</v>
      </c>
      <c r="D1155" s="10" t="s">
        <v>2415</v>
      </c>
      <c r="E1155" s="10"/>
      <c r="F1155" s="10" t="s">
        <v>2353</v>
      </c>
      <c r="G1155" s="10">
        <v>4</v>
      </c>
      <c r="H1155" s="10">
        <v>888</v>
      </c>
      <c r="I1155" s="67">
        <f t="shared" si="52"/>
        <v>3.552</v>
      </c>
      <c r="J1155" s="23" t="s">
        <v>49</v>
      </c>
      <c r="K1155" s="23">
        <v>2</v>
      </c>
      <c r="L1155" s="26">
        <v>4</v>
      </c>
      <c r="M1155" s="26">
        <v>3.552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</row>
    <row r="1156" spans="2:19" ht="24.75" customHeight="1" x14ac:dyDescent="0.25">
      <c r="B1156" s="1" t="s">
        <v>21</v>
      </c>
      <c r="C1156" s="10" t="s">
        <v>2416</v>
      </c>
      <c r="D1156" s="10" t="s">
        <v>2417</v>
      </c>
      <c r="E1156" s="10"/>
      <c r="F1156" s="10" t="s">
        <v>1098</v>
      </c>
      <c r="G1156" s="10">
        <v>2</v>
      </c>
      <c r="H1156" s="10">
        <v>1380</v>
      </c>
      <c r="I1156" s="26">
        <f t="shared" si="52"/>
        <v>2.76</v>
      </c>
      <c r="J1156" s="23" t="s">
        <v>49</v>
      </c>
      <c r="K1156" s="23">
        <v>2</v>
      </c>
      <c r="L1156" s="26">
        <v>2</v>
      </c>
      <c r="M1156" s="26">
        <v>2.76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</row>
    <row r="1157" spans="2:19" ht="24.75" customHeight="1" x14ac:dyDescent="0.25">
      <c r="B1157" s="1" t="s">
        <v>21</v>
      </c>
      <c r="C1157" s="10" t="s">
        <v>2418</v>
      </c>
      <c r="D1157" s="10" t="s">
        <v>2419</v>
      </c>
      <c r="E1157" s="10"/>
      <c r="F1157" s="10" t="s">
        <v>53</v>
      </c>
      <c r="G1157" s="10">
        <v>50</v>
      </c>
      <c r="H1157" s="10">
        <v>42</v>
      </c>
      <c r="I1157" s="26">
        <f t="shared" si="52"/>
        <v>2.1</v>
      </c>
      <c r="J1157" s="23" t="s">
        <v>49</v>
      </c>
      <c r="K1157" s="23">
        <v>2</v>
      </c>
      <c r="L1157" s="26">
        <v>50</v>
      </c>
      <c r="M1157" s="26">
        <v>2.1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</row>
    <row r="1158" spans="2:19" ht="23.25" customHeight="1" x14ac:dyDescent="0.25">
      <c r="B1158" s="1" t="s">
        <v>21</v>
      </c>
      <c r="C1158" s="10" t="s">
        <v>2420</v>
      </c>
      <c r="D1158" s="10" t="s">
        <v>2421</v>
      </c>
      <c r="E1158" s="10"/>
      <c r="F1158" s="10" t="s">
        <v>53</v>
      </c>
      <c r="G1158" s="10">
        <v>80</v>
      </c>
      <c r="H1158" s="10">
        <v>30</v>
      </c>
      <c r="I1158" s="26">
        <f t="shared" si="52"/>
        <v>2.4</v>
      </c>
      <c r="J1158" s="23" t="s">
        <v>49</v>
      </c>
      <c r="K1158" s="23">
        <v>2</v>
      </c>
      <c r="L1158" s="26">
        <v>80</v>
      </c>
      <c r="M1158" s="26">
        <v>2.4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</row>
    <row r="1159" spans="2:19" ht="23.25" customHeight="1" x14ac:dyDescent="0.25">
      <c r="B1159" s="1" t="s">
        <v>21</v>
      </c>
      <c r="C1159" s="10" t="s">
        <v>2422</v>
      </c>
      <c r="D1159" s="10" t="s">
        <v>2423</v>
      </c>
      <c r="E1159" s="10"/>
      <c r="F1159" s="10" t="s">
        <v>25</v>
      </c>
      <c r="G1159" s="10">
        <v>50</v>
      </c>
      <c r="H1159" s="10">
        <v>132</v>
      </c>
      <c r="I1159" s="26">
        <f t="shared" si="52"/>
        <v>6.6</v>
      </c>
      <c r="J1159" s="23" t="s">
        <v>49</v>
      </c>
      <c r="K1159" s="23">
        <v>2</v>
      </c>
      <c r="L1159" s="26">
        <v>50</v>
      </c>
      <c r="M1159" s="26">
        <v>6.6</v>
      </c>
      <c r="N1159" s="26">
        <v>0</v>
      </c>
      <c r="O1159" s="26">
        <v>0</v>
      </c>
      <c r="P1159" s="26">
        <v>0</v>
      </c>
      <c r="Q1159" s="26">
        <v>0</v>
      </c>
      <c r="R1159" s="26">
        <v>0</v>
      </c>
      <c r="S1159" s="26">
        <v>0</v>
      </c>
    </row>
    <row r="1160" spans="2:19" ht="24.75" customHeight="1" x14ac:dyDescent="0.25">
      <c r="B1160" s="1" t="s">
        <v>21</v>
      </c>
      <c r="C1160" s="10" t="s">
        <v>2424</v>
      </c>
      <c r="D1160" s="10" t="s">
        <v>2425</v>
      </c>
      <c r="E1160" s="10"/>
      <c r="F1160" s="10" t="s">
        <v>2353</v>
      </c>
      <c r="G1160" s="10">
        <v>100</v>
      </c>
      <c r="H1160" s="10">
        <v>65</v>
      </c>
      <c r="I1160" s="26">
        <f t="shared" si="52"/>
        <v>6.5</v>
      </c>
      <c r="J1160" s="23" t="s">
        <v>49</v>
      </c>
      <c r="K1160" s="23">
        <v>2</v>
      </c>
      <c r="L1160" s="26">
        <v>100</v>
      </c>
      <c r="M1160" s="26">
        <v>6.5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</row>
    <row r="1161" spans="2:19" ht="23.25" customHeight="1" x14ac:dyDescent="0.25">
      <c r="B1161" s="1" t="s">
        <v>21</v>
      </c>
      <c r="C1161" s="10" t="s">
        <v>2426</v>
      </c>
      <c r="D1161" s="10" t="s">
        <v>2427</v>
      </c>
      <c r="E1161" s="10"/>
      <c r="F1161" s="10" t="s">
        <v>1432</v>
      </c>
      <c r="G1161" s="10">
        <v>200</v>
      </c>
      <c r="H1161" s="10">
        <v>72</v>
      </c>
      <c r="I1161" s="26">
        <f t="shared" si="52"/>
        <v>14.4</v>
      </c>
      <c r="J1161" s="23" t="s">
        <v>49</v>
      </c>
      <c r="K1161" s="23">
        <v>2</v>
      </c>
      <c r="L1161" s="26">
        <v>100</v>
      </c>
      <c r="M1161" s="26">
        <v>7.2</v>
      </c>
      <c r="N1161" s="26">
        <v>100</v>
      </c>
      <c r="O1161" s="26">
        <v>7.2</v>
      </c>
      <c r="P1161" s="26">
        <v>0</v>
      </c>
      <c r="Q1161" s="26">
        <v>0</v>
      </c>
      <c r="R1161" s="26">
        <v>0</v>
      </c>
      <c r="S1161" s="26">
        <v>0</v>
      </c>
    </row>
    <row r="1162" spans="2:19" ht="24.75" customHeight="1" thickBot="1" x14ac:dyDescent="0.3">
      <c r="B1162" s="1" t="s">
        <v>21</v>
      </c>
      <c r="C1162" s="10" t="s">
        <v>2428</v>
      </c>
      <c r="D1162" s="10" t="s">
        <v>2429</v>
      </c>
      <c r="E1162" s="10"/>
      <c r="F1162" s="10" t="s">
        <v>53</v>
      </c>
      <c r="G1162" s="10">
        <v>50</v>
      </c>
      <c r="H1162" s="10">
        <v>216</v>
      </c>
      <c r="I1162" s="26">
        <f t="shared" si="52"/>
        <v>10.8</v>
      </c>
      <c r="J1162" s="23" t="s">
        <v>49</v>
      </c>
      <c r="K1162" s="23">
        <v>2</v>
      </c>
      <c r="L1162" s="26">
        <v>50</v>
      </c>
      <c r="M1162" s="26">
        <v>10.8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</row>
    <row r="1163" spans="2:19" ht="15.75" customHeight="1" thickTop="1" thickBot="1" x14ac:dyDescent="0.35">
      <c r="C1163" s="103"/>
      <c r="D1163" s="103"/>
      <c r="E1163" s="15"/>
      <c r="F1163" s="15"/>
      <c r="G1163" s="15"/>
      <c r="H1163" s="18">
        <f>M1163+O1163</f>
        <v>261.13400000000001</v>
      </c>
      <c r="I1163" s="53">
        <f>SUM(I1123:I1162)</f>
        <v>261.13399999999996</v>
      </c>
      <c r="J1163" s="65"/>
      <c r="K1163" s="65"/>
      <c r="L1163" s="55"/>
      <c r="M1163" s="53">
        <f>SUM(M1123:M1162)</f>
        <v>199.934</v>
      </c>
      <c r="N1163" s="55"/>
      <c r="O1163" s="53">
        <f>SUM(O1123:O1162)</f>
        <v>61.2</v>
      </c>
      <c r="P1163" s="55"/>
      <c r="Q1163" s="53">
        <v>0</v>
      </c>
      <c r="R1163" s="55"/>
      <c r="S1163" s="53">
        <v>0</v>
      </c>
    </row>
    <row r="1164" spans="2:19" ht="15.75" customHeight="1" thickTop="1" thickBot="1" x14ac:dyDescent="0.3">
      <c r="C1164" s="22"/>
      <c r="D1164" s="15" t="s">
        <v>2430</v>
      </c>
      <c r="E1164" s="15"/>
      <c r="F1164" s="15"/>
      <c r="G1164" s="15"/>
      <c r="H1164" s="15"/>
      <c r="I1164" s="55"/>
      <c r="J1164" s="68"/>
      <c r="K1164" s="68"/>
      <c r="L1164" s="55"/>
      <c r="M1164" s="55"/>
      <c r="N1164" s="55"/>
      <c r="O1164" s="55"/>
      <c r="P1164" s="55"/>
      <c r="Q1164" s="55"/>
      <c r="R1164" s="55"/>
      <c r="S1164" s="55"/>
    </row>
    <row r="1165" spans="2:19" ht="15.75" customHeight="1" thickTop="1" x14ac:dyDescent="0.25">
      <c r="B1165" s="1" t="s">
        <v>21</v>
      </c>
      <c r="C1165" s="19"/>
      <c r="D1165" s="20" t="s">
        <v>2430</v>
      </c>
      <c r="E1165" s="20"/>
      <c r="F1165" s="20"/>
      <c r="G1165" s="20"/>
      <c r="H1165" s="20"/>
      <c r="I1165" s="56"/>
      <c r="J1165" s="68"/>
      <c r="K1165" s="68"/>
      <c r="L1165" s="56"/>
      <c r="M1165" s="56"/>
      <c r="N1165" s="56"/>
      <c r="O1165" s="56"/>
      <c r="P1165" s="56"/>
      <c r="Q1165" s="56"/>
      <c r="R1165" s="56"/>
      <c r="S1165" s="56"/>
    </row>
    <row r="1166" spans="2:19" ht="24.75" customHeight="1" x14ac:dyDescent="0.25">
      <c r="B1166" s="1" t="s">
        <v>21</v>
      </c>
      <c r="C1166" s="10" t="s">
        <v>2431</v>
      </c>
      <c r="D1166" s="10" t="s">
        <v>2432</v>
      </c>
      <c r="E1166" s="10" t="s">
        <v>2433</v>
      </c>
      <c r="F1166" s="10" t="s">
        <v>53</v>
      </c>
      <c r="G1166" s="10">
        <v>1</v>
      </c>
      <c r="H1166" s="10">
        <v>397221.5</v>
      </c>
      <c r="I1166" s="67">
        <f>G1166*H1166/1000</f>
        <v>397.22149999999999</v>
      </c>
      <c r="J1166" s="23" t="s">
        <v>49</v>
      </c>
      <c r="K1166" s="23">
        <v>1</v>
      </c>
      <c r="L1166" s="26">
        <v>0</v>
      </c>
      <c r="M1166" s="26">
        <v>0</v>
      </c>
      <c r="N1166" s="26">
        <v>1</v>
      </c>
      <c r="O1166" s="26">
        <v>397.22149999999999</v>
      </c>
      <c r="P1166" s="26">
        <v>0</v>
      </c>
      <c r="Q1166" s="26">
        <v>0</v>
      </c>
      <c r="R1166" s="26">
        <v>0</v>
      </c>
      <c r="S1166" s="26">
        <v>0</v>
      </c>
    </row>
    <row r="1167" spans="2:19" ht="24.75" customHeight="1" thickBot="1" x14ac:dyDescent="0.3">
      <c r="B1167" s="1" t="s">
        <v>21</v>
      </c>
      <c r="C1167" s="10" t="s">
        <v>2434</v>
      </c>
      <c r="D1167" s="10" t="s">
        <v>2435</v>
      </c>
      <c r="E1167" s="10" t="s">
        <v>2436</v>
      </c>
      <c r="F1167" s="10" t="s">
        <v>53</v>
      </c>
      <c r="G1167" s="10">
        <v>3</v>
      </c>
      <c r="H1167" s="10">
        <v>162500</v>
      </c>
      <c r="I1167" s="67">
        <f>G1167*H1167/1000</f>
        <v>487.5</v>
      </c>
      <c r="J1167" s="23" t="s">
        <v>49</v>
      </c>
      <c r="K1167" s="23">
        <v>1</v>
      </c>
      <c r="L1167" s="26">
        <v>3</v>
      </c>
      <c r="M1167" s="26">
        <v>487.5</v>
      </c>
      <c r="N1167" s="26">
        <v>0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</row>
    <row r="1168" spans="2:19" ht="15.75" customHeight="1" thickTop="1" thickBot="1" x14ac:dyDescent="0.35">
      <c r="C1168" s="103"/>
      <c r="D1168" s="103"/>
      <c r="E1168" s="15"/>
      <c r="F1168" s="15"/>
      <c r="G1168" s="15"/>
      <c r="H1168" s="18">
        <f>M1168+O1168</f>
        <v>884.72149999999999</v>
      </c>
      <c r="I1168" s="53">
        <f>SUM(I1166:I1167)</f>
        <v>884.72149999999999</v>
      </c>
      <c r="J1168" s="65"/>
      <c r="K1168" s="65"/>
      <c r="L1168" s="55"/>
      <c r="M1168" s="53">
        <f>SUM(M1166:M1167)</f>
        <v>487.5</v>
      </c>
      <c r="N1168" s="55"/>
      <c r="O1168" s="53">
        <f>SUM(O1166:O1167)</f>
        <v>397.22149999999999</v>
      </c>
      <c r="P1168" s="55"/>
      <c r="Q1168" s="53">
        <v>0</v>
      </c>
      <c r="R1168" s="55"/>
      <c r="S1168" s="53">
        <v>0</v>
      </c>
    </row>
    <row r="1169" spans="2:19" ht="25.5" customHeight="1" thickTop="1" x14ac:dyDescent="0.25">
      <c r="C1169" s="19"/>
      <c r="D1169" s="20" t="s">
        <v>2437</v>
      </c>
      <c r="E1169" s="20"/>
      <c r="F1169" s="20"/>
      <c r="G1169" s="20"/>
      <c r="H1169" s="20"/>
      <c r="I1169" s="56"/>
      <c r="J1169" s="68"/>
      <c r="K1169" s="68"/>
      <c r="L1169" s="56"/>
      <c r="M1169" s="56"/>
      <c r="N1169" s="56"/>
      <c r="O1169" s="56"/>
      <c r="P1169" s="56"/>
      <c r="Q1169" s="56"/>
      <c r="R1169" s="56"/>
      <c r="S1169" s="56"/>
    </row>
    <row r="1170" spans="2:19" ht="23.25" customHeight="1" x14ac:dyDescent="0.25">
      <c r="B1170" s="1" t="s">
        <v>21</v>
      </c>
      <c r="C1170" s="10" t="s">
        <v>2438</v>
      </c>
      <c r="D1170" s="10" t="s">
        <v>2439</v>
      </c>
      <c r="E1170" s="10" t="s">
        <v>2440</v>
      </c>
      <c r="F1170" s="10" t="s">
        <v>53</v>
      </c>
      <c r="G1170" s="10">
        <v>1</v>
      </c>
      <c r="H1170" s="10">
        <v>98750</v>
      </c>
      <c r="I1170" s="26">
        <f t="shared" ref="I1170:I1188" si="53">G1170*H1170/1000</f>
        <v>98.75</v>
      </c>
      <c r="J1170" s="23" t="s">
        <v>49</v>
      </c>
      <c r="K1170" s="23">
        <v>2</v>
      </c>
      <c r="L1170" s="26">
        <v>0</v>
      </c>
      <c r="M1170" s="26">
        <v>0</v>
      </c>
      <c r="N1170" s="26">
        <v>1</v>
      </c>
      <c r="O1170" s="26">
        <v>98.75</v>
      </c>
      <c r="P1170" s="26">
        <v>0</v>
      </c>
      <c r="Q1170" s="26">
        <v>0</v>
      </c>
      <c r="R1170" s="26">
        <v>0</v>
      </c>
      <c r="S1170" s="26">
        <v>0</v>
      </c>
    </row>
    <row r="1171" spans="2:19" ht="23.25" customHeight="1" x14ac:dyDescent="0.25">
      <c r="B1171" s="1" t="s">
        <v>21</v>
      </c>
      <c r="C1171" s="10" t="s">
        <v>2441</v>
      </c>
      <c r="D1171" s="10" t="s">
        <v>2442</v>
      </c>
      <c r="E1171" s="10" t="s">
        <v>2442</v>
      </c>
      <c r="F1171" s="10" t="s">
        <v>53</v>
      </c>
      <c r="G1171" s="10">
        <v>5</v>
      </c>
      <c r="H1171" s="10">
        <v>403264.75</v>
      </c>
      <c r="I1171" s="67">
        <f t="shared" si="53"/>
        <v>2016.32375</v>
      </c>
      <c r="J1171" s="23" t="s">
        <v>49</v>
      </c>
      <c r="K1171" s="23">
        <v>2</v>
      </c>
      <c r="L1171" s="26">
        <v>0</v>
      </c>
      <c r="M1171" s="26">
        <v>0</v>
      </c>
      <c r="N1171" s="26">
        <v>5</v>
      </c>
      <c r="O1171" s="26">
        <v>2016.32375</v>
      </c>
      <c r="P1171" s="26">
        <v>0</v>
      </c>
      <c r="Q1171" s="26">
        <v>0</v>
      </c>
      <c r="R1171" s="26">
        <v>0</v>
      </c>
      <c r="S1171" s="26">
        <v>0</v>
      </c>
    </row>
    <row r="1172" spans="2:19" ht="24.75" customHeight="1" x14ac:dyDescent="0.25">
      <c r="B1172" s="1" t="s">
        <v>21</v>
      </c>
      <c r="C1172" s="10" t="s">
        <v>2443</v>
      </c>
      <c r="D1172" s="10" t="s">
        <v>2444</v>
      </c>
      <c r="E1172" s="10" t="s">
        <v>2445</v>
      </c>
      <c r="F1172" s="10" t="s">
        <v>53</v>
      </c>
      <c r="G1172" s="10">
        <v>10</v>
      </c>
      <c r="H1172" s="10">
        <v>1980</v>
      </c>
      <c r="I1172" s="26">
        <f t="shared" si="53"/>
        <v>19.8</v>
      </c>
      <c r="J1172" s="23" t="s">
        <v>49</v>
      </c>
      <c r="K1172" s="23">
        <v>2</v>
      </c>
      <c r="L1172" s="26">
        <v>0</v>
      </c>
      <c r="M1172" s="26">
        <v>0</v>
      </c>
      <c r="N1172" s="26">
        <v>10</v>
      </c>
      <c r="O1172" s="26">
        <v>19.8</v>
      </c>
      <c r="P1172" s="26">
        <v>0</v>
      </c>
      <c r="Q1172" s="26">
        <v>0</v>
      </c>
      <c r="R1172" s="26">
        <v>0</v>
      </c>
      <c r="S1172" s="26">
        <v>0</v>
      </c>
    </row>
    <row r="1173" spans="2:19" ht="23.25" customHeight="1" x14ac:dyDescent="0.25">
      <c r="B1173" s="1" t="s">
        <v>21</v>
      </c>
      <c r="C1173" s="10" t="s">
        <v>2446</v>
      </c>
      <c r="D1173" s="10" t="s">
        <v>2447</v>
      </c>
      <c r="E1173" s="10" t="s">
        <v>2448</v>
      </c>
      <c r="F1173" s="10" t="s">
        <v>53</v>
      </c>
      <c r="G1173" s="10">
        <v>20</v>
      </c>
      <c r="H1173" s="10">
        <v>3000</v>
      </c>
      <c r="I1173" s="26">
        <f t="shared" si="53"/>
        <v>60</v>
      </c>
      <c r="J1173" s="23" t="s">
        <v>49</v>
      </c>
      <c r="K1173" s="23">
        <v>2</v>
      </c>
      <c r="L1173" s="26">
        <v>0</v>
      </c>
      <c r="M1173" s="26">
        <v>0</v>
      </c>
      <c r="N1173" s="26">
        <v>20</v>
      </c>
      <c r="O1173" s="26">
        <v>60</v>
      </c>
      <c r="P1173" s="26">
        <v>0</v>
      </c>
      <c r="Q1173" s="26">
        <v>0</v>
      </c>
      <c r="R1173" s="26">
        <v>0</v>
      </c>
      <c r="S1173" s="26">
        <v>0</v>
      </c>
    </row>
    <row r="1174" spans="2:19" ht="23.25" customHeight="1" x14ac:dyDescent="0.25">
      <c r="B1174" s="1" t="s">
        <v>21</v>
      </c>
      <c r="C1174" s="10" t="s">
        <v>2449</v>
      </c>
      <c r="D1174" s="10" t="s">
        <v>2447</v>
      </c>
      <c r="E1174" s="10" t="s">
        <v>2450</v>
      </c>
      <c r="F1174" s="10" t="s">
        <v>53</v>
      </c>
      <c r="G1174" s="10">
        <v>10</v>
      </c>
      <c r="H1174" s="10">
        <v>1860</v>
      </c>
      <c r="I1174" s="26">
        <f t="shared" si="53"/>
        <v>18.600000000000001</v>
      </c>
      <c r="J1174" s="23" t="s">
        <v>49</v>
      </c>
      <c r="K1174" s="23">
        <v>2</v>
      </c>
      <c r="L1174" s="26">
        <v>0</v>
      </c>
      <c r="M1174" s="26">
        <v>0</v>
      </c>
      <c r="N1174" s="26">
        <v>10</v>
      </c>
      <c r="O1174" s="26">
        <v>18.600000000000001</v>
      </c>
      <c r="P1174" s="26">
        <v>0</v>
      </c>
      <c r="Q1174" s="26">
        <v>0</v>
      </c>
      <c r="R1174" s="26">
        <v>0</v>
      </c>
      <c r="S1174" s="26">
        <v>0</v>
      </c>
    </row>
    <row r="1175" spans="2:19" ht="24.75" customHeight="1" x14ac:dyDescent="0.25">
      <c r="B1175" s="1" t="s">
        <v>21</v>
      </c>
      <c r="C1175" s="10" t="s">
        <v>2451</v>
      </c>
      <c r="D1175" s="10" t="s">
        <v>2452</v>
      </c>
      <c r="E1175" s="10" t="s">
        <v>2453</v>
      </c>
      <c r="F1175" s="10" t="s">
        <v>53</v>
      </c>
      <c r="G1175" s="10">
        <v>3</v>
      </c>
      <c r="H1175" s="10">
        <v>43380</v>
      </c>
      <c r="I1175" s="26">
        <f t="shared" si="53"/>
        <v>130.13999999999999</v>
      </c>
      <c r="J1175" s="23" t="s">
        <v>49</v>
      </c>
      <c r="K1175" s="23">
        <v>2</v>
      </c>
      <c r="L1175" s="26">
        <v>0</v>
      </c>
      <c r="M1175" s="26">
        <v>0</v>
      </c>
      <c r="N1175" s="26">
        <v>3</v>
      </c>
      <c r="O1175" s="26">
        <v>130.13999999999999</v>
      </c>
      <c r="P1175" s="26">
        <v>0</v>
      </c>
      <c r="Q1175" s="26">
        <v>0</v>
      </c>
      <c r="R1175" s="26">
        <v>0</v>
      </c>
      <c r="S1175" s="26">
        <v>0</v>
      </c>
    </row>
    <row r="1176" spans="2:19" ht="24.75" customHeight="1" x14ac:dyDescent="0.25">
      <c r="B1176" s="1" t="s">
        <v>21</v>
      </c>
      <c r="C1176" s="10" t="s">
        <v>2454</v>
      </c>
      <c r="D1176" s="10" t="s">
        <v>2452</v>
      </c>
      <c r="E1176" s="10" t="s">
        <v>2455</v>
      </c>
      <c r="F1176" s="10" t="s">
        <v>53</v>
      </c>
      <c r="G1176" s="10">
        <v>4</v>
      </c>
      <c r="H1176" s="10">
        <v>28500</v>
      </c>
      <c r="I1176" s="26">
        <f t="shared" si="53"/>
        <v>114</v>
      </c>
      <c r="J1176" s="23" t="s">
        <v>49</v>
      </c>
      <c r="K1176" s="23">
        <v>2</v>
      </c>
      <c r="L1176" s="26">
        <v>0</v>
      </c>
      <c r="M1176" s="26">
        <v>0</v>
      </c>
      <c r="N1176" s="26">
        <v>4</v>
      </c>
      <c r="O1176" s="26">
        <v>114</v>
      </c>
      <c r="P1176" s="26">
        <v>0</v>
      </c>
      <c r="Q1176" s="26">
        <v>0</v>
      </c>
      <c r="R1176" s="26">
        <v>0</v>
      </c>
      <c r="S1176" s="26">
        <v>0</v>
      </c>
    </row>
    <row r="1177" spans="2:19" ht="24.75" customHeight="1" x14ac:dyDescent="0.25">
      <c r="B1177" s="1" t="s">
        <v>21</v>
      </c>
      <c r="C1177" s="10" t="s">
        <v>2456</v>
      </c>
      <c r="D1177" s="10" t="s">
        <v>2457</v>
      </c>
      <c r="E1177" s="10" t="s">
        <v>2457</v>
      </c>
      <c r="F1177" s="10" t="s">
        <v>53</v>
      </c>
      <c r="G1177" s="10">
        <v>15</v>
      </c>
      <c r="H1177" s="10">
        <v>1680</v>
      </c>
      <c r="I1177" s="26">
        <f t="shared" si="53"/>
        <v>25.2</v>
      </c>
      <c r="J1177" s="23" t="s">
        <v>49</v>
      </c>
      <c r="K1177" s="23">
        <v>2</v>
      </c>
      <c r="L1177" s="26">
        <v>0</v>
      </c>
      <c r="M1177" s="26">
        <v>0</v>
      </c>
      <c r="N1177" s="26">
        <v>15</v>
      </c>
      <c r="O1177" s="26">
        <v>25.2</v>
      </c>
      <c r="P1177" s="26">
        <v>0</v>
      </c>
      <c r="Q1177" s="26">
        <v>0</v>
      </c>
      <c r="R1177" s="26">
        <v>0</v>
      </c>
      <c r="S1177" s="26">
        <v>0</v>
      </c>
    </row>
    <row r="1178" spans="2:19" ht="24.75" customHeight="1" x14ac:dyDescent="0.25">
      <c r="B1178" s="1" t="s">
        <v>21</v>
      </c>
      <c r="C1178" s="10" t="s">
        <v>2458</v>
      </c>
      <c r="D1178" s="10" t="s">
        <v>2459</v>
      </c>
      <c r="E1178" s="10" t="s">
        <v>2460</v>
      </c>
      <c r="F1178" s="10" t="s">
        <v>53</v>
      </c>
      <c r="G1178" s="10">
        <v>11</v>
      </c>
      <c r="H1178" s="10">
        <v>82605.600000000006</v>
      </c>
      <c r="I1178" s="67">
        <f t="shared" si="53"/>
        <v>908.66160000000013</v>
      </c>
      <c r="J1178" s="23" t="s">
        <v>49</v>
      </c>
      <c r="K1178" s="23">
        <v>2</v>
      </c>
      <c r="L1178" s="26">
        <v>11</v>
      </c>
      <c r="M1178" s="26">
        <v>908.66160000000013</v>
      </c>
      <c r="N1178" s="26">
        <v>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</row>
    <row r="1179" spans="2:19" ht="23.25" customHeight="1" x14ac:dyDescent="0.25">
      <c r="B1179" s="1" t="s">
        <v>21</v>
      </c>
      <c r="C1179" s="10" t="s">
        <v>2461</v>
      </c>
      <c r="D1179" s="10" t="s">
        <v>2452</v>
      </c>
      <c r="E1179" s="10" t="s">
        <v>2462</v>
      </c>
      <c r="F1179" s="10" t="s">
        <v>53</v>
      </c>
      <c r="G1179" s="10">
        <v>4</v>
      </c>
      <c r="H1179" s="10">
        <v>25800</v>
      </c>
      <c r="I1179" s="26">
        <f t="shared" si="53"/>
        <v>103.2</v>
      </c>
      <c r="J1179" s="23" t="s">
        <v>49</v>
      </c>
      <c r="K1179" s="23">
        <v>2</v>
      </c>
      <c r="L1179" s="26">
        <v>0</v>
      </c>
      <c r="M1179" s="26">
        <v>0</v>
      </c>
      <c r="N1179" s="26">
        <v>4</v>
      </c>
      <c r="O1179" s="26">
        <v>103.2</v>
      </c>
      <c r="P1179" s="26">
        <v>0</v>
      </c>
      <c r="Q1179" s="26">
        <v>0</v>
      </c>
      <c r="R1179" s="26">
        <v>0</v>
      </c>
      <c r="S1179" s="26">
        <v>0</v>
      </c>
    </row>
    <row r="1180" spans="2:19" ht="24.75" customHeight="1" x14ac:dyDescent="0.25">
      <c r="B1180" s="1" t="s">
        <v>21</v>
      </c>
      <c r="C1180" s="10" t="s">
        <v>2463</v>
      </c>
      <c r="D1180" s="10" t="s">
        <v>2464</v>
      </c>
      <c r="E1180" s="10" t="s">
        <v>2464</v>
      </c>
      <c r="F1180" s="10" t="s">
        <v>53</v>
      </c>
      <c r="G1180" s="10">
        <v>15</v>
      </c>
      <c r="H1180" s="10">
        <v>3360</v>
      </c>
      <c r="I1180" s="26">
        <f t="shared" si="53"/>
        <v>50.4</v>
      </c>
      <c r="J1180" s="23" t="s">
        <v>49</v>
      </c>
      <c r="K1180" s="23">
        <v>2</v>
      </c>
      <c r="L1180" s="26">
        <v>0</v>
      </c>
      <c r="M1180" s="26">
        <v>0</v>
      </c>
      <c r="N1180" s="26">
        <v>15</v>
      </c>
      <c r="O1180" s="26">
        <v>50.4</v>
      </c>
      <c r="P1180" s="26">
        <v>0</v>
      </c>
      <c r="Q1180" s="26">
        <v>0</v>
      </c>
      <c r="R1180" s="26">
        <v>0</v>
      </c>
      <c r="S1180" s="26">
        <v>0</v>
      </c>
    </row>
    <row r="1181" spans="2:19" ht="23.25" customHeight="1" x14ac:dyDescent="0.25">
      <c r="B1181" s="1" t="s">
        <v>21</v>
      </c>
      <c r="C1181" s="10" t="s">
        <v>2465</v>
      </c>
      <c r="D1181" s="10" t="s">
        <v>2466</v>
      </c>
      <c r="E1181" s="10" t="s">
        <v>2467</v>
      </c>
      <c r="F1181" s="10" t="s">
        <v>53</v>
      </c>
      <c r="G1181" s="10">
        <v>12</v>
      </c>
      <c r="H1181" s="10">
        <v>28140</v>
      </c>
      <c r="I1181" s="26">
        <f t="shared" si="53"/>
        <v>337.68</v>
      </c>
      <c r="J1181" s="23" t="s">
        <v>49</v>
      </c>
      <c r="K1181" s="23">
        <v>2</v>
      </c>
      <c r="L1181" s="26">
        <v>12</v>
      </c>
      <c r="M1181" s="26">
        <v>337.68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</row>
    <row r="1182" spans="2:19" ht="23.25" customHeight="1" x14ac:dyDescent="0.25">
      <c r="B1182" s="1" t="s">
        <v>21</v>
      </c>
      <c r="C1182" s="10" t="s">
        <v>2468</v>
      </c>
      <c r="D1182" s="10" t="s">
        <v>2466</v>
      </c>
      <c r="E1182" s="10" t="s">
        <v>2469</v>
      </c>
      <c r="F1182" s="10" t="s">
        <v>53</v>
      </c>
      <c r="G1182" s="10">
        <v>16</v>
      </c>
      <c r="H1182" s="10">
        <v>19200</v>
      </c>
      <c r="I1182" s="26">
        <f t="shared" si="53"/>
        <v>307.2</v>
      </c>
      <c r="J1182" s="23" t="s">
        <v>49</v>
      </c>
      <c r="K1182" s="23">
        <v>2</v>
      </c>
      <c r="L1182" s="26">
        <v>15</v>
      </c>
      <c r="M1182" s="26">
        <v>288</v>
      </c>
      <c r="N1182" s="26">
        <v>1</v>
      </c>
      <c r="O1182" s="26">
        <v>19.2</v>
      </c>
      <c r="P1182" s="26">
        <v>0</v>
      </c>
      <c r="Q1182" s="26">
        <v>0</v>
      </c>
      <c r="R1182" s="26">
        <v>0</v>
      </c>
      <c r="S1182" s="26">
        <v>0</v>
      </c>
    </row>
    <row r="1183" spans="2:19" ht="23.25" customHeight="1" x14ac:dyDescent="0.25">
      <c r="B1183" s="1" t="s">
        <v>21</v>
      </c>
      <c r="C1183" s="10" t="s">
        <v>2470</v>
      </c>
      <c r="D1183" s="10" t="s">
        <v>2471</v>
      </c>
      <c r="E1183" s="10" t="s">
        <v>2471</v>
      </c>
      <c r="F1183" s="10" t="s">
        <v>53</v>
      </c>
      <c r="G1183" s="10">
        <v>2</v>
      </c>
      <c r="H1183" s="10">
        <v>2665700</v>
      </c>
      <c r="I1183" s="26">
        <f t="shared" si="53"/>
        <v>5331.4</v>
      </c>
      <c r="J1183" s="23" t="s">
        <v>49</v>
      </c>
      <c r="K1183" s="23">
        <v>2</v>
      </c>
      <c r="L1183" s="26">
        <v>0</v>
      </c>
      <c r="M1183" s="26">
        <v>0</v>
      </c>
      <c r="N1183" s="26">
        <v>2</v>
      </c>
      <c r="O1183" s="26">
        <v>5331.4</v>
      </c>
      <c r="P1183" s="26">
        <v>0</v>
      </c>
      <c r="Q1183" s="26">
        <v>0</v>
      </c>
      <c r="R1183" s="26">
        <v>0</v>
      </c>
      <c r="S1183" s="26">
        <v>0</v>
      </c>
    </row>
    <row r="1184" spans="2:19" ht="23.25" customHeight="1" x14ac:dyDescent="0.25">
      <c r="B1184" s="1" t="s">
        <v>21</v>
      </c>
      <c r="C1184" s="10" t="s">
        <v>2472</v>
      </c>
      <c r="D1184" s="10" t="s">
        <v>2466</v>
      </c>
      <c r="E1184" s="10" t="s">
        <v>2473</v>
      </c>
      <c r="F1184" s="10" t="s">
        <v>53</v>
      </c>
      <c r="G1184" s="10">
        <v>23</v>
      </c>
      <c r="H1184" s="10">
        <v>18960</v>
      </c>
      <c r="I1184" s="26">
        <f t="shared" si="53"/>
        <v>436.08</v>
      </c>
      <c r="J1184" s="23" t="s">
        <v>49</v>
      </c>
      <c r="K1184" s="23">
        <v>2</v>
      </c>
      <c r="L1184" s="26">
        <v>0</v>
      </c>
      <c r="M1184" s="26">
        <v>0</v>
      </c>
      <c r="N1184" s="26">
        <v>23</v>
      </c>
      <c r="O1184" s="26">
        <v>436.08</v>
      </c>
      <c r="P1184" s="26">
        <v>0</v>
      </c>
      <c r="Q1184" s="26">
        <v>0</v>
      </c>
      <c r="R1184" s="26">
        <v>0</v>
      </c>
      <c r="S1184" s="26">
        <v>0</v>
      </c>
    </row>
    <row r="1185" spans="2:19" ht="23.25" customHeight="1" x14ac:dyDescent="0.25">
      <c r="B1185" s="1" t="s">
        <v>21</v>
      </c>
      <c r="C1185" s="10" t="s">
        <v>2474</v>
      </c>
      <c r="D1185" s="10" t="s">
        <v>2475</v>
      </c>
      <c r="E1185" s="10" t="s">
        <v>2476</v>
      </c>
      <c r="F1185" s="10" t="s">
        <v>53</v>
      </c>
      <c r="G1185" s="10">
        <v>1</v>
      </c>
      <c r="H1185" s="10">
        <v>600000</v>
      </c>
      <c r="I1185" s="26">
        <f t="shared" si="53"/>
        <v>600</v>
      </c>
      <c r="J1185" s="23" t="s">
        <v>49</v>
      </c>
      <c r="K1185" s="23">
        <v>2</v>
      </c>
      <c r="L1185" s="26">
        <v>0</v>
      </c>
      <c r="M1185" s="26">
        <v>0</v>
      </c>
      <c r="N1185" s="26">
        <v>1</v>
      </c>
      <c r="O1185" s="26">
        <v>600</v>
      </c>
      <c r="P1185" s="26">
        <v>0</v>
      </c>
      <c r="Q1185" s="26">
        <v>0</v>
      </c>
      <c r="R1185" s="26">
        <v>0</v>
      </c>
      <c r="S1185" s="26">
        <v>0</v>
      </c>
    </row>
    <row r="1186" spans="2:19" ht="24.75" customHeight="1" x14ac:dyDescent="0.25">
      <c r="B1186" s="1" t="s">
        <v>21</v>
      </c>
      <c r="C1186" s="10" t="s">
        <v>2477</v>
      </c>
      <c r="D1186" s="10" t="s">
        <v>2478</v>
      </c>
      <c r="E1186" s="10" t="s">
        <v>2478</v>
      </c>
      <c r="F1186" s="10" t="s">
        <v>53</v>
      </c>
      <c r="G1186" s="10">
        <v>1</v>
      </c>
      <c r="H1186" s="10">
        <v>48000</v>
      </c>
      <c r="I1186" s="26">
        <f t="shared" si="53"/>
        <v>48</v>
      </c>
      <c r="J1186" s="23" t="s">
        <v>49</v>
      </c>
      <c r="K1186" s="23">
        <v>2</v>
      </c>
      <c r="L1186" s="26">
        <v>0</v>
      </c>
      <c r="M1186" s="26">
        <v>0</v>
      </c>
      <c r="N1186" s="26">
        <v>1</v>
      </c>
      <c r="O1186" s="26">
        <v>48</v>
      </c>
      <c r="P1186" s="26">
        <v>0</v>
      </c>
      <c r="Q1186" s="26">
        <v>0</v>
      </c>
      <c r="R1186" s="26">
        <v>0</v>
      </c>
      <c r="S1186" s="26">
        <v>0</v>
      </c>
    </row>
    <row r="1187" spans="2:19" ht="23.25" customHeight="1" x14ac:dyDescent="0.25">
      <c r="B1187" s="1" t="s">
        <v>21</v>
      </c>
      <c r="C1187" s="10" t="s">
        <v>2479</v>
      </c>
      <c r="D1187" s="10" t="s">
        <v>2480</v>
      </c>
      <c r="E1187" s="10" t="s">
        <v>2480</v>
      </c>
      <c r="F1187" s="10" t="s">
        <v>53</v>
      </c>
      <c r="G1187" s="10">
        <v>7</v>
      </c>
      <c r="H1187" s="10">
        <v>19000</v>
      </c>
      <c r="I1187" s="26">
        <f t="shared" si="53"/>
        <v>133</v>
      </c>
      <c r="J1187" s="23" t="s">
        <v>49</v>
      </c>
      <c r="K1187" s="23">
        <v>2</v>
      </c>
      <c r="L1187" s="26">
        <v>0</v>
      </c>
      <c r="M1187" s="26">
        <v>0</v>
      </c>
      <c r="N1187" s="26">
        <v>3</v>
      </c>
      <c r="O1187" s="26">
        <v>57</v>
      </c>
      <c r="P1187" s="26">
        <v>4</v>
      </c>
      <c r="Q1187" s="26">
        <v>76</v>
      </c>
      <c r="R1187" s="26">
        <v>0</v>
      </c>
      <c r="S1187" s="26">
        <v>0</v>
      </c>
    </row>
    <row r="1188" spans="2:19" ht="23.25" customHeight="1" thickBot="1" x14ac:dyDescent="0.3">
      <c r="B1188" s="1" t="s">
        <v>21</v>
      </c>
      <c r="C1188" s="10" t="s">
        <v>2481</v>
      </c>
      <c r="D1188" s="10" t="s">
        <v>2482</v>
      </c>
      <c r="E1188" s="10" t="s">
        <v>2482</v>
      </c>
      <c r="F1188" s="10" t="s">
        <v>53</v>
      </c>
      <c r="G1188" s="10">
        <v>6</v>
      </c>
      <c r="H1188" s="10">
        <v>36000</v>
      </c>
      <c r="I1188" s="26">
        <f t="shared" si="53"/>
        <v>216</v>
      </c>
      <c r="J1188" s="23" t="s">
        <v>49</v>
      </c>
      <c r="K1188" s="23">
        <v>1</v>
      </c>
      <c r="L1188" s="26">
        <v>0</v>
      </c>
      <c r="M1188" s="26">
        <v>0</v>
      </c>
      <c r="N1188" s="26">
        <v>6</v>
      </c>
      <c r="O1188" s="26">
        <v>216</v>
      </c>
      <c r="P1188" s="26">
        <v>0</v>
      </c>
      <c r="Q1188" s="26">
        <v>0</v>
      </c>
      <c r="R1188" s="26">
        <v>0</v>
      </c>
      <c r="S1188" s="26">
        <v>0</v>
      </c>
    </row>
    <row r="1189" spans="2:19" ht="15.75" customHeight="1" thickTop="1" thickBot="1" x14ac:dyDescent="0.3">
      <c r="B1189" s="1" t="s">
        <v>21</v>
      </c>
      <c r="C1189" s="103"/>
      <c r="D1189" s="103"/>
      <c r="E1189" s="15"/>
      <c r="F1189" s="15"/>
      <c r="G1189" s="15"/>
      <c r="H1189" s="18">
        <f>M1189+O1189+Q1189</f>
        <v>10954.43535</v>
      </c>
      <c r="I1189" s="53">
        <f>SUM(I1170:I1188)</f>
        <v>10954.435349999998</v>
      </c>
      <c r="J1189" s="65"/>
      <c r="K1189" s="65"/>
      <c r="L1189" s="55"/>
      <c r="M1189" s="53">
        <f>SUM(M1170:M1188)</f>
        <v>1534.3416000000002</v>
      </c>
      <c r="N1189" s="55"/>
      <c r="O1189" s="53">
        <f>SUM(O1170:O1188)</f>
        <v>9344.09375</v>
      </c>
      <c r="P1189" s="55"/>
      <c r="Q1189" s="53">
        <f>SUM(Q1170:Q1188)</f>
        <v>76</v>
      </c>
      <c r="R1189" s="55"/>
      <c r="S1189" s="53">
        <v>0</v>
      </c>
    </row>
    <row r="1190" spans="2:19" ht="37.5" customHeight="1" thickTop="1" thickBot="1" x14ac:dyDescent="0.3">
      <c r="C1190" s="22"/>
      <c r="D1190" s="15" t="s">
        <v>2483</v>
      </c>
      <c r="E1190" s="15"/>
      <c r="F1190" s="15"/>
      <c r="G1190" s="15"/>
      <c r="H1190" s="15"/>
      <c r="I1190" s="55"/>
      <c r="J1190" s="68"/>
      <c r="K1190" s="68"/>
      <c r="L1190" s="55"/>
      <c r="M1190" s="55"/>
      <c r="N1190" s="55"/>
      <c r="O1190" s="55"/>
      <c r="P1190" s="55"/>
      <c r="Q1190" s="55"/>
      <c r="R1190" s="55"/>
      <c r="S1190" s="55"/>
    </row>
    <row r="1191" spans="2:19" ht="37.5" customHeight="1" thickTop="1" x14ac:dyDescent="0.25">
      <c r="C1191" s="19"/>
      <c r="D1191" s="20" t="s">
        <v>2483</v>
      </c>
      <c r="E1191" s="20"/>
      <c r="F1191" s="20"/>
      <c r="G1191" s="20"/>
      <c r="H1191" s="20"/>
      <c r="I1191" s="56"/>
      <c r="J1191" s="68"/>
      <c r="K1191" s="68"/>
      <c r="L1191" s="56"/>
      <c r="M1191" s="56"/>
      <c r="N1191" s="56"/>
      <c r="O1191" s="56"/>
      <c r="P1191" s="56"/>
      <c r="Q1191" s="56"/>
      <c r="R1191" s="56"/>
      <c r="S1191" s="56"/>
    </row>
    <row r="1192" spans="2:19" ht="24.75" customHeight="1" x14ac:dyDescent="0.25">
      <c r="B1192" s="1" t="s">
        <v>21</v>
      </c>
      <c r="C1192" s="10" t="s">
        <v>587</v>
      </c>
      <c r="D1192" s="10" t="s">
        <v>2484</v>
      </c>
      <c r="E1192" s="10"/>
      <c r="F1192" s="10" t="s">
        <v>53</v>
      </c>
      <c r="G1192" s="10">
        <v>2</v>
      </c>
      <c r="H1192" s="10">
        <v>404340</v>
      </c>
      <c r="I1192" s="26">
        <f t="shared" ref="I1192:I1197" si="54">G1192*H1192/1000</f>
        <v>808.68</v>
      </c>
      <c r="J1192" s="23" t="s">
        <v>49</v>
      </c>
      <c r="K1192" s="23">
        <v>2</v>
      </c>
      <c r="L1192" s="26">
        <v>0</v>
      </c>
      <c r="M1192" s="26">
        <v>0</v>
      </c>
      <c r="N1192" s="26">
        <v>0</v>
      </c>
      <c r="O1192" s="26">
        <v>0</v>
      </c>
      <c r="P1192" s="26">
        <v>2</v>
      </c>
      <c r="Q1192" s="26">
        <v>808.68</v>
      </c>
      <c r="R1192" s="26">
        <v>0</v>
      </c>
      <c r="S1192" s="26">
        <v>0</v>
      </c>
    </row>
    <row r="1193" spans="2:19" ht="24.75" customHeight="1" x14ac:dyDescent="0.25">
      <c r="B1193" s="1" t="s">
        <v>21</v>
      </c>
      <c r="C1193" s="10" t="s">
        <v>587</v>
      </c>
      <c r="D1193" s="10" t="s">
        <v>2485</v>
      </c>
      <c r="E1193" s="10"/>
      <c r="F1193" s="10" t="s">
        <v>53</v>
      </c>
      <c r="G1193" s="10">
        <v>1</v>
      </c>
      <c r="H1193" s="11">
        <v>261600</v>
      </c>
      <c r="I1193" s="26">
        <f t="shared" si="54"/>
        <v>261.60000000000002</v>
      </c>
      <c r="J1193" s="23" t="s">
        <v>49</v>
      </c>
      <c r="K1193" s="23">
        <v>2</v>
      </c>
      <c r="L1193" s="26">
        <v>0</v>
      </c>
      <c r="M1193" s="26">
        <v>0</v>
      </c>
      <c r="N1193" s="26">
        <v>1</v>
      </c>
      <c r="O1193" s="26">
        <v>261.60000000000002</v>
      </c>
      <c r="P1193" s="26">
        <v>0</v>
      </c>
      <c r="Q1193" s="26">
        <v>0</v>
      </c>
      <c r="R1193" s="26">
        <v>0</v>
      </c>
      <c r="S1193" s="26">
        <v>0</v>
      </c>
    </row>
    <row r="1194" spans="2:19" ht="36.75" customHeight="1" x14ac:dyDescent="0.25">
      <c r="B1194" s="1" t="s">
        <v>21</v>
      </c>
      <c r="C1194" s="10" t="s">
        <v>2486</v>
      </c>
      <c r="D1194" s="10" t="s">
        <v>2487</v>
      </c>
      <c r="E1194" s="10"/>
      <c r="F1194" s="10" t="s">
        <v>315</v>
      </c>
      <c r="G1194" s="10">
        <v>1</v>
      </c>
      <c r="H1194" s="10">
        <v>108000</v>
      </c>
      <c r="I1194" s="26">
        <f t="shared" si="54"/>
        <v>108</v>
      </c>
      <c r="J1194" s="23" t="s">
        <v>49</v>
      </c>
      <c r="K1194" s="23">
        <v>2</v>
      </c>
      <c r="L1194" s="26">
        <v>0</v>
      </c>
      <c r="M1194" s="26">
        <v>0</v>
      </c>
      <c r="N1194" s="26">
        <v>1</v>
      </c>
      <c r="O1194" s="26">
        <v>108</v>
      </c>
      <c r="P1194" s="26">
        <v>0</v>
      </c>
      <c r="Q1194" s="26">
        <v>0</v>
      </c>
      <c r="R1194" s="26">
        <v>0</v>
      </c>
      <c r="S1194" s="26">
        <v>0</v>
      </c>
    </row>
    <row r="1195" spans="2:19" ht="24.75" customHeight="1" x14ac:dyDescent="0.25">
      <c r="B1195" s="1" t="s">
        <v>21</v>
      </c>
      <c r="C1195" s="10" t="s">
        <v>2488</v>
      </c>
      <c r="D1195" s="10" t="s">
        <v>2489</v>
      </c>
      <c r="E1195" s="10"/>
      <c r="F1195" s="10" t="s">
        <v>315</v>
      </c>
      <c r="G1195" s="10">
        <v>1</v>
      </c>
      <c r="H1195" s="10">
        <v>122400</v>
      </c>
      <c r="I1195" s="26">
        <f t="shared" si="54"/>
        <v>122.4</v>
      </c>
      <c r="J1195" s="23" t="s">
        <v>49</v>
      </c>
      <c r="K1195" s="23">
        <v>2</v>
      </c>
      <c r="L1195" s="26">
        <v>0</v>
      </c>
      <c r="M1195" s="26">
        <v>0</v>
      </c>
      <c r="N1195" s="26">
        <v>1</v>
      </c>
      <c r="O1195" s="26">
        <v>122.4</v>
      </c>
      <c r="P1195" s="26">
        <v>0</v>
      </c>
      <c r="Q1195" s="26">
        <v>0</v>
      </c>
      <c r="R1195" s="26">
        <v>0</v>
      </c>
      <c r="S1195" s="26">
        <v>0</v>
      </c>
    </row>
    <row r="1196" spans="2:19" ht="24.75" customHeight="1" x14ac:dyDescent="0.25">
      <c r="B1196" s="1" t="s">
        <v>21</v>
      </c>
      <c r="C1196" s="10" t="s">
        <v>2490</v>
      </c>
      <c r="D1196" s="10" t="s">
        <v>2491</v>
      </c>
      <c r="E1196" s="10"/>
      <c r="F1196" s="10" t="s">
        <v>315</v>
      </c>
      <c r="G1196" s="10">
        <v>2</v>
      </c>
      <c r="H1196" s="10">
        <v>74400</v>
      </c>
      <c r="I1196" s="26">
        <f t="shared" si="54"/>
        <v>148.80000000000001</v>
      </c>
      <c r="J1196" s="23" t="s">
        <v>49</v>
      </c>
      <c r="K1196" s="23">
        <v>2</v>
      </c>
      <c r="L1196" s="26">
        <v>0</v>
      </c>
      <c r="M1196" s="26">
        <v>0</v>
      </c>
      <c r="N1196" s="26">
        <v>2</v>
      </c>
      <c r="O1196" s="26">
        <v>148.80000000000001</v>
      </c>
      <c r="P1196" s="26">
        <v>0</v>
      </c>
      <c r="Q1196" s="26">
        <v>0</v>
      </c>
      <c r="R1196" s="26">
        <v>0</v>
      </c>
      <c r="S1196" s="26">
        <v>0</v>
      </c>
    </row>
    <row r="1197" spans="2:19" ht="24.75" customHeight="1" thickBot="1" x14ac:dyDescent="0.3">
      <c r="B1197" s="1" t="s">
        <v>21</v>
      </c>
      <c r="C1197" s="10" t="s">
        <v>2492</v>
      </c>
      <c r="D1197" s="10" t="s">
        <v>2493</v>
      </c>
      <c r="E1197" s="10"/>
      <c r="F1197" s="10" t="s">
        <v>315</v>
      </c>
      <c r="G1197" s="10">
        <v>2</v>
      </c>
      <c r="H1197" s="10">
        <v>62400</v>
      </c>
      <c r="I1197" s="26">
        <f t="shared" si="54"/>
        <v>124.8</v>
      </c>
      <c r="J1197" s="23" t="s">
        <v>49</v>
      </c>
      <c r="K1197" s="23">
        <v>2</v>
      </c>
      <c r="L1197" s="26">
        <v>0</v>
      </c>
      <c r="M1197" s="26">
        <v>0</v>
      </c>
      <c r="N1197" s="26">
        <v>2</v>
      </c>
      <c r="O1197" s="26">
        <v>124.8</v>
      </c>
      <c r="P1197" s="26">
        <v>0</v>
      </c>
      <c r="Q1197" s="26">
        <v>0</v>
      </c>
      <c r="R1197" s="26">
        <v>0</v>
      </c>
      <c r="S1197" s="26">
        <v>0</v>
      </c>
    </row>
    <row r="1198" spans="2:19" ht="15.75" customHeight="1" thickTop="1" thickBot="1" x14ac:dyDescent="0.3">
      <c r="B1198" s="1" t="s">
        <v>21</v>
      </c>
      <c r="C1198" s="103"/>
      <c r="D1198" s="103"/>
      <c r="E1198" s="15"/>
      <c r="F1198" s="15"/>
      <c r="G1198" s="15"/>
      <c r="H1198" s="18">
        <f>O1198+Q1198</f>
        <v>1574.2799999999997</v>
      </c>
      <c r="I1198" s="53">
        <f>SUM(I1192:I1197)</f>
        <v>1574.28</v>
      </c>
      <c r="J1198" s="65"/>
      <c r="K1198" s="65">
        <v>2</v>
      </c>
      <c r="L1198" s="55"/>
      <c r="M1198" s="53">
        <v>0</v>
      </c>
      <c r="N1198" s="55"/>
      <c r="O1198" s="53">
        <f>SUM(O1192:O1197)</f>
        <v>765.59999999999991</v>
      </c>
      <c r="P1198" s="55"/>
      <c r="Q1198" s="53">
        <f>SUM(Q1192:Q1197)</f>
        <v>808.68</v>
      </c>
      <c r="R1198" s="55"/>
      <c r="S1198" s="53">
        <f>SUM(S1192:S1197)</f>
        <v>0</v>
      </c>
    </row>
    <row r="1199" spans="2:19" ht="15.75" customHeight="1" thickTop="1" thickBot="1" x14ac:dyDescent="0.3">
      <c r="C1199" s="22"/>
      <c r="D1199" s="15" t="s">
        <v>2494</v>
      </c>
      <c r="E1199" s="15"/>
      <c r="F1199" s="15"/>
      <c r="G1199" s="15"/>
      <c r="H1199" s="15"/>
      <c r="I1199" s="55"/>
      <c r="J1199" s="68"/>
      <c r="K1199" s="68">
        <v>2</v>
      </c>
      <c r="L1199" s="55"/>
      <c r="M1199" s="55"/>
      <c r="N1199" s="55"/>
      <c r="O1199" s="55"/>
      <c r="P1199" s="55"/>
      <c r="Q1199" s="55"/>
      <c r="R1199" s="55"/>
      <c r="S1199" s="55"/>
    </row>
    <row r="1200" spans="2:19" ht="15.75" customHeight="1" thickTop="1" x14ac:dyDescent="0.25">
      <c r="C1200" s="19"/>
      <c r="D1200" s="20" t="s">
        <v>2494</v>
      </c>
      <c r="E1200" s="20"/>
      <c r="F1200" s="20"/>
      <c r="G1200" s="20"/>
      <c r="H1200" s="20"/>
      <c r="I1200" s="56"/>
      <c r="J1200" s="68"/>
      <c r="K1200" s="68">
        <v>2</v>
      </c>
      <c r="L1200" s="56"/>
      <c r="M1200" s="56"/>
      <c r="N1200" s="56"/>
      <c r="O1200" s="56"/>
      <c r="P1200" s="56"/>
      <c r="Q1200" s="56"/>
      <c r="R1200" s="56"/>
      <c r="S1200" s="56"/>
    </row>
    <row r="1201" spans="2:19" ht="23.25" customHeight="1" x14ac:dyDescent="0.25">
      <c r="B1201" s="1" t="s">
        <v>21</v>
      </c>
      <c r="C1201" s="10" t="s">
        <v>2495</v>
      </c>
      <c r="D1201" s="10" t="s">
        <v>2496</v>
      </c>
      <c r="E1201" s="10" t="s">
        <v>2497</v>
      </c>
      <c r="F1201" s="10" t="s">
        <v>53</v>
      </c>
      <c r="G1201" s="10">
        <v>3</v>
      </c>
      <c r="H1201" s="11">
        <v>540000</v>
      </c>
      <c r="I1201" s="26">
        <f t="shared" ref="I1201:I1213" si="55">G1201*H1201/1000</f>
        <v>1620</v>
      </c>
      <c r="J1201" s="23" t="s">
        <v>49</v>
      </c>
      <c r="K1201" s="23">
        <v>2</v>
      </c>
      <c r="L1201" s="26">
        <v>0</v>
      </c>
      <c r="M1201" s="26">
        <v>0</v>
      </c>
      <c r="N1201" s="26">
        <v>3</v>
      </c>
      <c r="O1201" s="26">
        <v>1620</v>
      </c>
      <c r="P1201" s="26">
        <v>0</v>
      </c>
      <c r="Q1201" s="26">
        <v>0</v>
      </c>
      <c r="R1201" s="26">
        <v>0</v>
      </c>
      <c r="S1201" s="26">
        <v>0</v>
      </c>
    </row>
    <row r="1202" spans="2:19" ht="24.75" customHeight="1" x14ac:dyDescent="0.25">
      <c r="B1202" s="1" t="s">
        <v>21</v>
      </c>
      <c r="C1202" s="10" t="s">
        <v>2498</v>
      </c>
      <c r="D1202" s="10" t="s">
        <v>2499</v>
      </c>
      <c r="E1202" s="10" t="s">
        <v>2500</v>
      </c>
      <c r="F1202" s="10" t="s">
        <v>315</v>
      </c>
      <c r="G1202" s="10">
        <v>1</v>
      </c>
      <c r="H1202" s="11">
        <v>240000</v>
      </c>
      <c r="I1202" s="26">
        <f t="shared" si="55"/>
        <v>240</v>
      </c>
      <c r="J1202" s="23" t="s">
        <v>49</v>
      </c>
      <c r="K1202" s="23">
        <v>2</v>
      </c>
      <c r="L1202" s="26">
        <v>1</v>
      </c>
      <c r="M1202" s="26">
        <v>240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</row>
    <row r="1203" spans="2:19" ht="23.25" customHeight="1" x14ac:dyDescent="0.25">
      <c r="B1203" s="1" t="s">
        <v>21</v>
      </c>
      <c r="C1203" s="10" t="s">
        <v>2501</v>
      </c>
      <c r="D1203" s="10" t="s">
        <v>2502</v>
      </c>
      <c r="E1203" s="10" t="s">
        <v>2503</v>
      </c>
      <c r="F1203" s="10" t="s">
        <v>315</v>
      </c>
      <c r="G1203" s="10">
        <v>1</v>
      </c>
      <c r="H1203" s="11">
        <v>89460</v>
      </c>
      <c r="I1203" s="26">
        <f t="shared" si="55"/>
        <v>89.46</v>
      </c>
      <c r="J1203" s="23" t="s">
        <v>49</v>
      </c>
      <c r="K1203" s="23">
        <v>2</v>
      </c>
      <c r="L1203" s="26">
        <v>1</v>
      </c>
      <c r="M1203" s="26">
        <v>89.46</v>
      </c>
      <c r="N1203" s="26">
        <v>0</v>
      </c>
      <c r="O1203" s="26">
        <v>0</v>
      </c>
      <c r="P1203" s="26">
        <v>0</v>
      </c>
      <c r="Q1203" s="26">
        <v>0</v>
      </c>
      <c r="R1203" s="26">
        <v>0</v>
      </c>
      <c r="S1203" s="26">
        <v>0</v>
      </c>
    </row>
    <row r="1204" spans="2:19" ht="23.25" customHeight="1" x14ac:dyDescent="0.25">
      <c r="B1204" s="1" t="s">
        <v>21</v>
      </c>
      <c r="C1204" s="10" t="s">
        <v>2504</v>
      </c>
      <c r="D1204" s="10" t="s">
        <v>2505</v>
      </c>
      <c r="E1204" s="10" t="s">
        <v>2506</v>
      </c>
      <c r="F1204" s="10" t="s">
        <v>315</v>
      </c>
      <c r="G1204" s="10">
        <v>1</v>
      </c>
      <c r="H1204" s="11">
        <v>309588</v>
      </c>
      <c r="I1204" s="67">
        <f t="shared" si="55"/>
        <v>309.58800000000002</v>
      </c>
      <c r="J1204" s="23" t="s">
        <v>49</v>
      </c>
      <c r="K1204" s="23">
        <v>2</v>
      </c>
      <c r="L1204" s="26">
        <v>1</v>
      </c>
      <c r="M1204" s="26">
        <v>309.58800000000002</v>
      </c>
      <c r="N1204" s="26">
        <v>0</v>
      </c>
      <c r="O1204" s="26">
        <v>0</v>
      </c>
      <c r="P1204" s="26">
        <v>0</v>
      </c>
      <c r="Q1204" s="26">
        <v>0</v>
      </c>
      <c r="R1204" s="26">
        <v>0</v>
      </c>
      <c r="S1204" s="26">
        <v>0</v>
      </c>
    </row>
    <row r="1205" spans="2:19" ht="23.25" customHeight="1" x14ac:dyDescent="0.25">
      <c r="B1205" s="1" t="s">
        <v>21</v>
      </c>
      <c r="C1205" s="10" t="s">
        <v>2507</v>
      </c>
      <c r="D1205" s="10" t="s">
        <v>2508</v>
      </c>
      <c r="E1205" s="10" t="s">
        <v>2509</v>
      </c>
      <c r="F1205" s="10" t="s">
        <v>315</v>
      </c>
      <c r="G1205" s="10">
        <v>2</v>
      </c>
      <c r="H1205" s="11">
        <v>251988</v>
      </c>
      <c r="I1205" s="67">
        <f t="shared" si="55"/>
        <v>503.976</v>
      </c>
      <c r="J1205" s="23" t="s">
        <v>49</v>
      </c>
      <c r="K1205" s="23">
        <v>2</v>
      </c>
      <c r="L1205" s="26">
        <v>2</v>
      </c>
      <c r="M1205" s="26">
        <v>503.976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</row>
    <row r="1206" spans="2:19" ht="23.25" customHeight="1" x14ac:dyDescent="0.25">
      <c r="B1206" s="1" t="s">
        <v>21</v>
      </c>
      <c r="C1206" s="27" t="s">
        <v>2510</v>
      </c>
      <c r="D1206" s="27" t="s">
        <v>2511</v>
      </c>
      <c r="E1206" s="27" t="s">
        <v>2512</v>
      </c>
      <c r="F1206" s="10" t="s">
        <v>315</v>
      </c>
      <c r="G1206" s="27">
        <v>1</v>
      </c>
      <c r="H1206" s="11">
        <v>751668</v>
      </c>
      <c r="I1206" s="67">
        <f t="shared" si="55"/>
        <v>751.66800000000001</v>
      </c>
      <c r="J1206" s="23" t="s">
        <v>49</v>
      </c>
      <c r="K1206" s="23">
        <v>2</v>
      </c>
      <c r="L1206" s="26">
        <v>1</v>
      </c>
      <c r="M1206" s="67">
        <f>H1206*L1206/1000</f>
        <v>751.66800000000001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</row>
    <row r="1207" spans="2:19" ht="23.25" customHeight="1" x14ac:dyDescent="0.25">
      <c r="B1207" s="1" t="s">
        <v>21</v>
      </c>
      <c r="C1207" s="10" t="s">
        <v>2513</v>
      </c>
      <c r="D1207" s="10" t="s">
        <v>2514</v>
      </c>
      <c r="E1207" s="10" t="s">
        <v>2514</v>
      </c>
      <c r="F1207" s="10" t="s">
        <v>315</v>
      </c>
      <c r="G1207" s="10">
        <v>3</v>
      </c>
      <c r="H1207" s="11">
        <v>48000</v>
      </c>
      <c r="I1207" s="26">
        <f t="shared" si="55"/>
        <v>144</v>
      </c>
      <c r="J1207" s="23" t="s">
        <v>49</v>
      </c>
      <c r="K1207" s="23">
        <v>2</v>
      </c>
      <c r="L1207" s="26">
        <v>3</v>
      </c>
      <c r="M1207" s="26">
        <v>144</v>
      </c>
      <c r="N1207" s="26">
        <v>0</v>
      </c>
      <c r="O1207" s="26">
        <v>0</v>
      </c>
      <c r="P1207" s="26">
        <v>0</v>
      </c>
      <c r="Q1207" s="26">
        <v>0</v>
      </c>
      <c r="R1207" s="26">
        <v>0</v>
      </c>
      <c r="S1207" s="26">
        <v>0</v>
      </c>
    </row>
    <row r="1208" spans="2:19" ht="23.25" customHeight="1" x14ac:dyDescent="0.25">
      <c r="B1208" s="1" t="s">
        <v>21</v>
      </c>
      <c r="C1208" s="10" t="s">
        <v>2515</v>
      </c>
      <c r="D1208" s="10" t="s">
        <v>2516</v>
      </c>
      <c r="E1208" s="10" t="s">
        <v>2516</v>
      </c>
      <c r="F1208" s="10" t="s">
        <v>315</v>
      </c>
      <c r="G1208" s="10">
        <v>3</v>
      </c>
      <c r="H1208" s="11">
        <v>40980</v>
      </c>
      <c r="I1208" s="26">
        <f t="shared" si="55"/>
        <v>122.94</v>
      </c>
      <c r="J1208" s="23" t="s">
        <v>49</v>
      </c>
      <c r="K1208" s="23">
        <v>2</v>
      </c>
      <c r="L1208" s="26">
        <v>3</v>
      </c>
      <c r="M1208" s="26">
        <v>122.94</v>
      </c>
      <c r="N1208" s="26">
        <v>0</v>
      </c>
      <c r="O1208" s="26">
        <v>0</v>
      </c>
      <c r="P1208" s="26">
        <v>0</v>
      </c>
      <c r="Q1208" s="26">
        <v>0</v>
      </c>
      <c r="R1208" s="26">
        <v>0</v>
      </c>
      <c r="S1208" s="26">
        <v>0</v>
      </c>
    </row>
    <row r="1209" spans="2:19" ht="24.75" customHeight="1" x14ac:dyDescent="0.25">
      <c r="B1209" s="1" t="s">
        <v>21</v>
      </c>
      <c r="C1209" s="10" t="s">
        <v>2517</v>
      </c>
      <c r="D1209" s="10" t="s">
        <v>2518</v>
      </c>
      <c r="E1209" s="10" t="s">
        <v>2518</v>
      </c>
      <c r="F1209" s="10" t="s">
        <v>315</v>
      </c>
      <c r="G1209" s="10">
        <v>2</v>
      </c>
      <c r="H1209" s="11">
        <v>42000</v>
      </c>
      <c r="I1209" s="26">
        <f t="shared" si="55"/>
        <v>84</v>
      </c>
      <c r="J1209" s="23" t="s">
        <v>49</v>
      </c>
      <c r="K1209" s="23">
        <v>2</v>
      </c>
      <c r="L1209" s="26">
        <v>0</v>
      </c>
      <c r="M1209" s="26">
        <v>0</v>
      </c>
      <c r="N1209" s="26">
        <v>0</v>
      </c>
      <c r="O1209" s="26">
        <v>0</v>
      </c>
      <c r="P1209" s="26">
        <v>2</v>
      </c>
      <c r="Q1209" s="26">
        <v>84</v>
      </c>
      <c r="R1209" s="26">
        <v>0</v>
      </c>
      <c r="S1209" s="26">
        <v>0</v>
      </c>
    </row>
    <row r="1210" spans="2:19" ht="28.5" customHeight="1" x14ac:dyDescent="0.25">
      <c r="B1210" s="35" t="s">
        <v>21</v>
      </c>
      <c r="C1210" s="36" t="s">
        <v>2519</v>
      </c>
      <c r="D1210" s="10" t="s">
        <v>2508</v>
      </c>
      <c r="E1210" s="37" t="s">
        <v>2520</v>
      </c>
      <c r="F1210" s="38" t="s">
        <v>315</v>
      </c>
      <c r="G1210" s="39">
        <v>5</v>
      </c>
      <c r="H1210" s="14">
        <v>156000</v>
      </c>
      <c r="I1210" s="76">
        <f t="shared" si="55"/>
        <v>780</v>
      </c>
      <c r="J1210" s="77" t="s">
        <v>49</v>
      </c>
      <c r="K1210" s="77">
        <v>1</v>
      </c>
      <c r="L1210" s="76">
        <v>5</v>
      </c>
      <c r="M1210" s="76">
        <f>H1210*L1210/1000</f>
        <v>780</v>
      </c>
      <c r="N1210" s="76">
        <v>0</v>
      </c>
      <c r="O1210" s="76">
        <v>0</v>
      </c>
      <c r="P1210" s="76">
        <v>0</v>
      </c>
      <c r="Q1210" s="76">
        <v>0</v>
      </c>
      <c r="R1210" s="76">
        <v>0</v>
      </c>
      <c r="S1210" s="76">
        <v>0</v>
      </c>
    </row>
    <row r="1211" spans="2:19" ht="21" customHeight="1" x14ac:dyDescent="0.25">
      <c r="B1211" s="35" t="s">
        <v>21</v>
      </c>
      <c r="C1211" s="36" t="s">
        <v>2519</v>
      </c>
      <c r="D1211" s="40" t="s">
        <v>2521</v>
      </c>
      <c r="E1211" s="39" t="s">
        <v>2522</v>
      </c>
      <c r="F1211" s="38" t="s">
        <v>315</v>
      </c>
      <c r="G1211" s="39">
        <v>2</v>
      </c>
      <c r="H1211" s="14">
        <v>574860</v>
      </c>
      <c r="I1211" s="76">
        <f t="shared" si="55"/>
        <v>1149.72</v>
      </c>
      <c r="J1211" s="23" t="s">
        <v>49</v>
      </c>
      <c r="K1211" s="77">
        <v>2</v>
      </c>
      <c r="L1211" s="76">
        <v>2</v>
      </c>
      <c r="M1211" s="76">
        <f>H1211*L1211/1000</f>
        <v>1149.72</v>
      </c>
      <c r="N1211" s="76"/>
      <c r="O1211" s="76"/>
      <c r="P1211" s="76"/>
      <c r="Q1211" s="76"/>
      <c r="R1211" s="76"/>
      <c r="S1211" s="76"/>
    </row>
    <row r="1212" spans="2:19" ht="19.5" customHeight="1" x14ac:dyDescent="0.25">
      <c r="B1212" s="35" t="s">
        <v>21</v>
      </c>
      <c r="C1212" s="36" t="s">
        <v>2519</v>
      </c>
      <c r="D1212" s="10" t="s">
        <v>2508</v>
      </c>
      <c r="E1212" s="41" t="s">
        <v>2523</v>
      </c>
      <c r="F1212" s="38" t="s">
        <v>315</v>
      </c>
      <c r="G1212" s="39">
        <v>1</v>
      </c>
      <c r="H1212" s="14">
        <v>195200</v>
      </c>
      <c r="I1212" s="76">
        <f t="shared" si="55"/>
        <v>195.2</v>
      </c>
      <c r="J1212" s="77" t="s">
        <v>49</v>
      </c>
      <c r="K1212" s="77">
        <v>2</v>
      </c>
      <c r="L1212" s="76">
        <v>1</v>
      </c>
      <c r="M1212" s="76">
        <f>H1212*L1212/1000</f>
        <v>195.2</v>
      </c>
      <c r="N1212" s="76"/>
      <c r="O1212" s="76"/>
      <c r="P1212" s="76"/>
      <c r="Q1212" s="76"/>
      <c r="R1212" s="76"/>
      <c r="S1212" s="76"/>
    </row>
    <row r="1213" spans="2:19" ht="25.5" customHeight="1" x14ac:dyDescent="0.25">
      <c r="B1213" s="35" t="s">
        <v>21</v>
      </c>
      <c r="C1213" s="36" t="s">
        <v>2519</v>
      </c>
      <c r="D1213" s="42" t="s">
        <v>2524</v>
      </c>
      <c r="E1213" s="39" t="s">
        <v>2525</v>
      </c>
      <c r="F1213" s="38" t="s">
        <v>315</v>
      </c>
      <c r="G1213" s="39">
        <v>3</v>
      </c>
      <c r="H1213" s="14">
        <v>214000</v>
      </c>
      <c r="I1213" s="76">
        <f t="shared" si="55"/>
        <v>642</v>
      </c>
      <c r="J1213" s="23" t="s">
        <v>49</v>
      </c>
      <c r="K1213" s="77">
        <v>2</v>
      </c>
      <c r="L1213" s="76">
        <v>3</v>
      </c>
      <c r="M1213" s="76">
        <f>H1213*L1213/1000</f>
        <v>642</v>
      </c>
      <c r="N1213" s="76"/>
      <c r="O1213" s="76"/>
      <c r="P1213" s="76"/>
      <c r="Q1213" s="76"/>
      <c r="R1213" s="76"/>
      <c r="S1213" s="76"/>
    </row>
    <row r="1214" spans="2:19" ht="15.75" customHeight="1" thickBot="1" x14ac:dyDescent="0.3">
      <c r="B1214" s="1" t="s">
        <v>21</v>
      </c>
      <c r="C1214" s="117"/>
      <c r="D1214" s="117"/>
      <c r="E1214" s="43"/>
      <c r="F1214" s="43"/>
      <c r="G1214" s="43"/>
      <c r="H1214" s="17">
        <f>M1214+O1214+Q1214</f>
        <v>6632.5519999999997</v>
      </c>
      <c r="I1214" s="65">
        <f>SUM(I1201:I1213)</f>
        <v>6632.5520000000006</v>
      </c>
      <c r="J1214" s="65"/>
      <c r="K1214" s="65"/>
      <c r="L1214" s="78"/>
      <c r="M1214" s="65">
        <f>SUM(M1201:M1213)</f>
        <v>4928.5519999999997</v>
      </c>
      <c r="N1214" s="78"/>
      <c r="O1214" s="65">
        <f>SUM(O1201:O1213)</f>
        <v>1620</v>
      </c>
      <c r="P1214" s="78"/>
      <c r="Q1214" s="65">
        <f>SUM(Q1201:Q1210)</f>
        <v>84</v>
      </c>
      <c r="R1214" s="78"/>
      <c r="S1214" s="65">
        <v>0</v>
      </c>
    </row>
    <row r="1215" spans="2:19" ht="15.75" customHeight="1" thickTop="1" thickBot="1" x14ac:dyDescent="0.3">
      <c r="C1215" s="22"/>
      <c r="D1215" s="15" t="s">
        <v>2526</v>
      </c>
      <c r="E1215" s="15"/>
      <c r="F1215" s="15"/>
      <c r="G1215" s="15"/>
      <c r="H1215" s="15"/>
      <c r="I1215" s="55"/>
      <c r="J1215" s="68"/>
      <c r="K1215" s="68"/>
      <c r="L1215" s="55"/>
      <c r="M1215" s="55"/>
      <c r="N1215" s="55"/>
      <c r="O1215" s="55"/>
      <c r="P1215" s="55"/>
      <c r="Q1215" s="55"/>
      <c r="R1215" s="55"/>
      <c r="S1215" s="55"/>
    </row>
    <row r="1216" spans="2:19" ht="15.75" customHeight="1" thickTop="1" x14ac:dyDescent="0.25">
      <c r="C1216" s="19"/>
      <c r="D1216" s="20" t="s">
        <v>2526</v>
      </c>
      <c r="E1216" s="20"/>
      <c r="F1216" s="20"/>
      <c r="G1216" s="20"/>
      <c r="H1216" s="20"/>
      <c r="I1216" s="56"/>
      <c r="J1216" s="68"/>
      <c r="K1216" s="68"/>
      <c r="L1216" s="56"/>
      <c r="M1216" s="56"/>
      <c r="N1216" s="56"/>
      <c r="O1216" s="56"/>
      <c r="P1216" s="56"/>
      <c r="Q1216" s="56"/>
      <c r="R1216" s="56"/>
      <c r="S1216" s="56"/>
    </row>
    <row r="1217" spans="2:19" ht="23.25" customHeight="1" x14ac:dyDescent="0.25">
      <c r="B1217" s="1" t="s">
        <v>21</v>
      </c>
      <c r="C1217" s="10" t="s">
        <v>2527</v>
      </c>
      <c r="D1217" s="10" t="s">
        <v>2528</v>
      </c>
      <c r="E1217" s="25" t="s">
        <v>2529</v>
      </c>
      <c r="F1217" s="10" t="s">
        <v>53</v>
      </c>
      <c r="G1217" s="10">
        <v>16</v>
      </c>
      <c r="H1217" s="10">
        <v>6600</v>
      </c>
      <c r="I1217" s="26">
        <f>G1217*H1217/1000</f>
        <v>105.6</v>
      </c>
      <c r="J1217" s="23" t="s">
        <v>49</v>
      </c>
      <c r="K1217" s="23">
        <v>2</v>
      </c>
      <c r="L1217" s="26">
        <v>0</v>
      </c>
      <c r="M1217" s="26">
        <v>0</v>
      </c>
      <c r="N1217" s="26">
        <v>16</v>
      </c>
      <c r="O1217" s="26">
        <v>105.6</v>
      </c>
      <c r="P1217" s="26">
        <v>0</v>
      </c>
      <c r="Q1217" s="26">
        <v>0</v>
      </c>
      <c r="R1217" s="26">
        <v>0</v>
      </c>
      <c r="S1217" s="26">
        <v>0</v>
      </c>
    </row>
    <row r="1218" spans="2:19" ht="24.75" customHeight="1" x14ac:dyDescent="0.25">
      <c r="B1218" s="1" t="s">
        <v>21</v>
      </c>
      <c r="C1218" s="10" t="s">
        <v>2530</v>
      </c>
      <c r="D1218" s="10" t="s">
        <v>2531</v>
      </c>
      <c r="E1218" s="10" t="s">
        <v>2532</v>
      </c>
      <c r="F1218" s="10" t="s">
        <v>53</v>
      </c>
      <c r="G1218" s="10">
        <v>6</v>
      </c>
      <c r="H1218" s="10">
        <v>19800</v>
      </c>
      <c r="I1218" s="26">
        <f>G1218*H1218/1000</f>
        <v>118.8</v>
      </c>
      <c r="J1218" s="23" t="s">
        <v>49</v>
      </c>
      <c r="K1218" s="23">
        <v>2</v>
      </c>
      <c r="L1218" s="26">
        <v>0</v>
      </c>
      <c r="M1218" s="26">
        <v>0</v>
      </c>
      <c r="N1218" s="26">
        <v>6</v>
      </c>
      <c r="O1218" s="26">
        <v>118.8</v>
      </c>
      <c r="P1218" s="26">
        <v>0</v>
      </c>
      <c r="Q1218" s="26">
        <v>0</v>
      </c>
      <c r="R1218" s="26">
        <v>0</v>
      </c>
      <c r="S1218" s="26">
        <v>0</v>
      </c>
    </row>
    <row r="1219" spans="2:19" ht="60.75" customHeight="1" thickBot="1" x14ac:dyDescent="0.3">
      <c r="B1219" s="1" t="s">
        <v>21</v>
      </c>
      <c r="C1219" s="10" t="s">
        <v>2533</v>
      </c>
      <c r="D1219" s="10" t="s">
        <v>2534</v>
      </c>
      <c r="E1219" s="10" t="s">
        <v>2535</v>
      </c>
      <c r="F1219" s="10" t="s">
        <v>315</v>
      </c>
      <c r="G1219" s="10">
        <v>1</v>
      </c>
      <c r="H1219" s="10">
        <v>9600</v>
      </c>
      <c r="I1219" s="26">
        <f>G1219*H1219/1000</f>
        <v>9.6</v>
      </c>
      <c r="J1219" s="23" t="s">
        <v>49</v>
      </c>
      <c r="K1219" s="23">
        <v>2</v>
      </c>
      <c r="L1219" s="26">
        <v>0</v>
      </c>
      <c r="M1219" s="26">
        <v>0</v>
      </c>
      <c r="N1219" s="26">
        <v>1</v>
      </c>
      <c r="O1219" s="26">
        <v>9.6</v>
      </c>
      <c r="P1219" s="26">
        <v>0</v>
      </c>
      <c r="Q1219" s="26">
        <v>0</v>
      </c>
      <c r="R1219" s="26">
        <v>0</v>
      </c>
      <c r="S1219" s="26">
        <v>0</v>
      </c>
    </row>
    <row r="1220" spans="2:19" ht="15.75" customHeight="1" thickTop="1" thickBot="1" x14ac:dyDescent="0.3">
      <c r="B1220" s="1" t="s">
        <v>21</v>
      </c>
      <c r="C1220" s="103"/>
      <c r="D1220" s="103"/>
      <c r="E1220" s="15"/>
      <c r="F1220" s="15"/>
      <c r="G1220" s="15"/>
      <c r="H1220" s="15"/>
      <c r="I1220" s="53">
        <f>SUM(I1217:I1219)</f>
        <v>233.99999999999997</v>
      </c>
      <c r="J1220" s="65" t="s">
        <v>49</v>
      </c>
      <c r="K1220" s="65"/>
      <c r="L1220" s="55"/>
      <c r="M1220" s="53">
        <v>0</v>
      </c>
      <c r="N1220" s="55"/>
      <c r="O1220" s="53">
        <f>SUM(O1217:O1219)</f>
        <v>233.99999999999997</v>
      </c>
      <c r="P1220" s="55"/>
      <c r="Q1220" s="53">
        <v>0</v>
      </c>
      <c r="R1220" s="55"/>
      <c r="S1220" s="53">
        <v>0</v>
      </c>
    </row>
    <row r="1221" spans="2:19" ht="37.5" customHeight="1" thickTop="1" x14ac:dyDescent="0.25">
      <c r="C1221" s="19"/>
      <c r="D1221" s="20" t="s">
        <v>2536</v>
      </c>
      <c r="E1221" s="20"/>
      <c r="F1221" s="20"/>
      <c r="G1221" s="20"/>
      <c r="H1221" s="20"/>
      <c r="I1221" s="56"/>
      <c r="J1221" s="68" t="s">
        <v>49</v>
      </c>
      <c r="K1221" s="68"/>
      <c r="L1221" s="56"/>
      <c r="M1221" s="56"/>
      <c r="N1221" s="56"/>
      <c r="O1221" s="56"/>
      <c r="P1221" s="56"/>
      <c r="Q1221" s="56"/>
      <c r="R1221" s="56"/>
      <c r="S1221" s="56"/>
    </row>
    <row r="1222" spans="2:19" ht="24.75" customHeight="1" thickBot="1" x14ac:dyDescent="0.3">
      <c r="B1222" s="1" t="s">
        <v>21</v>
      </c>
      <c r="C1222" s="10" t="s">
        <v>2537</v>
      </c>
      <c r="D1222" s="10" t="s">
        <v>2538</v>
      </c>
      <c r="E1222" s="10" t="s">
        <v>2539</v>
      </c>
      <c r="F1222" s="10" t="s">
        <v>315</v>
      </c>
      <c r="G1222" s="10">
        <v>29</v>
      </c>
      <c r="H1222" s="10">
        <v>8640</v>
      </c>
      <c r="I1222" s="26">
        <f>G1222*H1222/1000</f>
        <v>250.56</v>
      </c>
      <c r="J1222" s="23" t="s">
        <v>49</v>
      </c>
      <c r="K1222" s="23">
        <v>1</v>
      </c>
      <c r="L1222" s="26">
        <v>0</v>
      </c>
      <c r="M1222" s="26">
        <v>0</v>
      </c>
      <c r="N1222" s="26">
        <v>0</v>
      </c>
      <c r="O1222" s="26">
        <v>0</v>
      </c>
      <c r="P1222" s="26">
        <v>0</v>
      </c>
      <c r="Q1222" s="26">
        <v>0</v>
      </c>
      <c r="R1222" s="26">
        <v>29</v>
      </c>
      <c r="S1222" s="26">
        <v>250.56</v>
      </c>
    </row>
    <row r="1223" spans="2:19" ht="15.75" customHeight="1" thickTop="1" thickBot="1" x14ac:dyDescent="0.35">
      <c r="C1223" s="103"/>
      <c r="D1223" s="103"/>
      <c r="E1223" s="15"/>
      <c r="F1223" s="15"/>
      <c r="G1223" s="15"/>
      <c r="H1223" s="15"/>
      <c r="I1223" s="53">
        <f>SUM(I1222)</f>
        <v>250.56</v>
      </c>
      <c r="J1223" s="65"/>
      <c r="K1223" s="65"/>
      <c r="L1223" s="55"/>
      <c r="M1223" s="53">
        <v>0</v>
      </c>
      <c r="N1223" s="55"/>
      <c r="O1223" s="53">
        <v>0</v>
      </c>
      <c r="P1223" s="55"/>
      <c r="Q1223" s="53">
        <v>0</v>
      </c>
      <c r="R1223" s="55"/>
      <c r="S1223" s="53">
        <v>250.56</v>
      </c>
    </row>
    <row r="1224" spans="2:19" ht="15.75" customHeight="1" thickTop="1" x14ac:dyDescent="0.25">
      <c r="C1224" s="19"/>
      <c r="D1224" s="20" t="s">
        <v>2540</v>
      </c>
      <c r="E1224" s="20"/>
      <c r="F1224" s="20"/>
      <c r="G1224" s="20"/>
      <c r="H1224" s="20"/>
      <c r="I1224" s="56"/>
      <c r="J1224" s="68"/>
      <c r="K1224" s="68"/>
      <c r="L1224" s="56"/>
      <c r="M1224" s="56"/>
      <c r="N1224" s="56"/>
      <c r="O1224" s="56"/>
      <c r="P1224" s="56"/>
      <c r="Q1224" s="56"/>
      <c r="R1224" s="56"/>
      <c r="S1224" s="56"/>
    </row>
    <row r="1225" spans="2:19" ht="23.25" customHeight="1" thickBot="1" x14ac:dyDescent="0.3">
      <c r="B1225" s="1" t="s">
        <v>21</v>
      </c>
      <c r="C1225" s="10" t="s">
        <v>2541</v>
      </c>
      <c r="D1225" s="10" t="s">
        <v>2542</v>
      </c>
      <c r="E1225" s="10" t="s">
        <v>2543</v>
      </c>
      <c r="F1225" s="10" t="s">
        <v>2544</v>
      </c>
      <c r="G1225" s="10">
        <v>80</v>
      </c>
      <c r="H1225" s="10">
        <v>600</v>
      </c>
      <c r="I1225" s="26">
        <f>G1225*H1225/1000</f>
        <v>48</v>
      </c>
      <c r="J1225" s="23" t="s">
        <v>49</v>
      </c>
      <c r="K1225" s="23">
        <v>2</v>
      </c>
      <c r="L1225" s="26">
        <v>80</v>
      </c>
      <c r="M1225" s="26">
        <v>48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</row>
    <row r="1226" spans="2:19" ht="15.75" customHeight="1" thickTop="1" x14ac:dyDescent="0.3">
      <c r="C1226" s="103"/>
      <c r="D1226" s="103"/>
      <c r="E1226" s="15"/>
      <c r="F1226" s="15"/>
      <c r="G1226" s="15"/>
      <c r="H1226" s="15"/>
      <c r="I1226" s="53">
        <f>SUM(I1225)</f>
        <v>48</v>
      </c>
      <c r="J1226" s="65"/>
      <c r="K1226" s="65"/>
      <c r="L1226" s="55"/>
      <c r="M1226" s="53">
        <f>SUM(M1225)</f>
        <v>48</v>
      </c>
      <c r="N1226" s="55"/>
      <c r="O1226" s="53">
        <v>0</v>
      </c>
      <c r="P1226" s="55"/>
      <c r="Q1226" s="53">
        <v>0</v>
      </c>
      <c r="R1226" s="55"/>
      <c r="S1226" s="53">
        <v>0</v>
      </c>
    </row>
    <row r="1227" spans="2:19" ht="15" customHeight="1" x14ac:dyDescent="0.25">
      <c r="B1227" s="44" t="s">
        <v>21</v>
      </c>
      <c r="C1227" s="45"/>
      <c r="D1227" s="45" t="s">
        <v>2546</v>
      </c>
      <c r="E1227" s="45"/>
      <c r="F1227" s="45" t="s">
        <v>2547</v>
      </c>
      <c r="G1227" s="10">
        <v>22053.4</v>
      </c>
      <c r="H1227" s="46">
        <f>I1227/G1227</f>
        <v>14.210960668196286</v>
      </c>
      <c r="I1227" s="79">
        <f>313400</f>
        <v>313400</v>
      </c>
      <c r="J1227" s="23" t="s">
        <v>26</v>
      </c>
      <c r="K1227" s="23"/>
      <c r="L1227" s="26">
        <v>10431.6</v>
      </c>
      <c r="M1227" s="23">
        <f>H1227*L1227</f>
        <v>148243.05730635638</v>
      </c>
      <c r="N1227" s="26">
        <v>2392.6</v>
      </c>
      <c r="O1227" s="23">
        <f>H1227*N1227</f>
        <v>34001.144494726432</v>
      </c>
      <c r="P1227" s="80">
        <v>989.1</v>
      </c>
      <c r="Q1227" s="23">
        <f>H1227*P1227</f>
        <v>14056.061196912946</v>
      </c>
      <c r="R1227" s="80">
        <v>8240.1</v>
      </c>
      <c r="S1227" s="23">
        <f>H1227*R1227</f>
        <v>117099.73700200421</v>
      </c>
    </row>
    <row r="1228" spans="2:19" ht="39" customHeight="1" thickBot="1" x14ac:dyDescent="0.3">
      <c r="B1228" s="44" t="s">
        <v>21</v>
      </c>
      <c r="C1228" s="47"/>
      <c r="D1228" s="27" t="s">
        <v>2548</v>
      </c>
      <c r="E1228" s="47"/>
      <c r="F1228" s="27" t="s">
        <v>2547</v>
      </c>
      <c r="G1228" s="10">
        <v>148061</v>
      </c>
      <c r="H1228" s="46">
        <f>I1228/G1228</f>
        <v>14.375405157333802</v>
      </c>
      <c r="I1228" s="23">
        <v>2128436.8629999999</v>
      </c>
      <c r="J1228" s="23" t="s">
        <v>26</v>
      </c>
      <c r="K1228" s="23"/>
      <c r="L1228" s="26">
        <v>44100</v>
      </c>
      <c r="M1228" s="23">
        <f>H1228*L1228</f>
        <v>633955.36743842065</v>
      </c>
      <c r="N1228" s="26">
        <v>29000</v>
      </c>
      <c r="O1228" s="23">
        <f>H1228*N1228</f>
        <v>416886.74956268026</v>
      </c>
      <c r="P1228" s="26">
        <v>29000</v>
      </c>
      <c r="Q1228" s="23">
        <f>H1228*P1228</f>
        <v>416886.74956268026</v>
      </c>
      <c r="R1228" s="81">
        <v>45961</v>
      </c>
      <c r="S1228" s="23">
        <f>H1228*R1228</f>
        <v>660707.99643621885</v>
      </c>
    </row>
    <row r="1229" spans="2:19" ht="20.25" customHeight="1" thickTop="1" thickBot="1" x14ac:dyDescent="0.3">
      <c r="C1229" s="48"/>
      <c r="D1229" s="49" t="s">
        <v>2549</v>
      </c>
      <c r="E1229" s="48"/>
      <c r="F1229" s="50"/>
      <c r="G1229" s="51"/>
      <c r="H1229" s="52">
        <f>M1229+O1229+Q1229+S1229</f>
        <v>2441836.8629999999</v>
      </c>
      <c r="I1229" s="53">
        <f>SUM(I1227:I1228)</f>
        <v>2441836.8629999999</v>
      </c>
      <c r="J1229" s="65"/>
      <c r="K1229" s="65"/>
      <c r="L1229" s="82"/>
      <c r="M1229" s="83">
        <f>SUM(M1227:M1228)</f>
        <v>782198.42474477703</v>
      </c>
      <c r="N1229" s="84"/>
      <c r="O1229" s="83">
        <f>SUM(O1227:O1228)</f>
        <v>450887.89405740669</v>
      </c>
      <c r="P1229" s="84"/>
      <c r="Q1229" s="83">
        <f>SUM(Q1227:Q1228)</f>
        <v>430942.81075959321</v>
      </c>
      <c r="R1229" s="84"/>
      <c r="S1229" s="83">
        <f>SUM(S1227:S1228)</f>
        <v>777807.73343822302</v>
      </c>
    </row>
    <row r="1230" spans="2:19" ht="14.45" x14ac:dyDescent="0.3">
      <c r="I1230" s="85"/>
      <c r="J1230" s="85"/>
      <c r="K1230" s="85"/>
      <c r="L1230" s="62"/>
      <c r="M1230" s="62"/>
      <c r="N1230" s="62"/>
      <c r="O1230" s="62"/>
      <c r="P1230" s="62"/>
      <c r="Q1230" s="62"/>
      <c r="R1230" s="62"/>
      <c r="S1230" s="62"/>
    </row>
    <row r="1231" spans="2:19" x14ac:dyDescent="0.25">
      <c r="B1231" s="1" t="s">
        <v>21</v>
      </c>
      <c r="C1231" s="10" t="s">
        <v>2550</v>
      </c>
      <c r="D1231" s="13" t="s">
        <v>2551</v>
      </c>
      <c r="E1231" s="10"/>
      <c r="F1231" s="10" t="s">
        <v>2552</v>
      </c>
      <c r="G1231" s="27">
        <v>91837.53</v>
      </c>
      <c r="H1231" s="10">
        <v>1000</v>
      </c>
      <c r="I1231" s="23">
        <f>G1231*H1231/1000</f>
        <v>91837.53</v>
      </c>
      <c r="J1231" s="23" t="s">
        <v>49</v>
      </c>
      <c r="K1231" s="23">
        <v>2</v>
      </c>
      <c r="L1231" s="26">
        <v>0</v>
      </c>
      <c r="M1231" s="26">
        <v>0</v>
      </c>
      <c r="N1231" s="26">
        <f>35617.57-15015.18</f>
        <v>20602.39</v>
      </c>
      <c r="O1231" s="26">
        <f>H1231*N1231/1000</f>
        <v>20602.39</v>
      </c>
      <c r="P1231" s="26">
        <v>35617.570000000007</v>
      </c>
      <c r="Q1231" s="26">
        <v>35617.570000000007</v>
      </c>
      <c r="R1231" s="26">
        <v>35617.570000000007</v>
      </c>
      <c r="S1231" s="26">
        <v>35617.570000000007</v>
      </c>
    </row>
    <row r="1232" spans="2:19" ht="37.5" thickBot="1" x14ac:dyDescent="0.3">
      <c r="B1232" s="1" t="s">
        <v>21</v>
      </c>
      <c r="C1232" s="10" t="s">
        <v>2553</v>
      </c>
      <c r="D1232" s="10" t="s">
        <v>2554</v>
      </c>
      <c r="E1232" s="10" t="s">
        <v>2555</v>
      </c>
      <c r="F1232" s="10" t="s">
        <v>53</v>
      </c>
      <c r="G1232" s="10">
        <v>15</v>
      </c>
      <c r="H1232" s="10">
        <v>3200</v>
      </c>
      <c r="I1232" s="26">
        <f>G1232*H1232/1000</f>
        <v>48</v>
      </c>
      <c r="J1232" s="23" t="s">
        <v>49</v>
      </c>
      <c r="K1232" s="86">
        <v>2</v>
      </c>
      <c r="L1232" s="26">
        <v>0</v>
      </c>
      <c r="M1232" s="26">
        <v>0</v>
      </c>
      <c r="N1232" s="26">
        <v>15</v>
      </c>
      <c r="O1232" s="26">
        <v>48</v>
      </c>
      <c r="P1232" s="26">
        <v>0</v>
      </c>
      <c r="Q1232" s="26">
        <v>0</v>
      </c>
      <c r="R1232" s="26">
        <v>0</v>
      </c>
      <c r="S1232" s="26">
        <v>0</v>
      </c>
    </row>
    <row r="1233" spans="2:19" ht="15.75" thickTop="1" x14ac:dyDescent="0.25">
      <c r="B1233" s="10"/>
      <c r="C1233" s="30"/>
      <c r="D1233" s="10" t="s">
        <v>2556</v>
      </c>
      <c r="E1233" s="54"/>
      <c r="F1233" s="30"/>
      <c r="G1233" s="16"/>
      <c r="H1233" s="16">
        <f>O1233+Q1233+S1233</f>
        <v>91885.530000000013</v>
      </c>
      <c r="I1233" s="53">
        <f>SUM(I1231:I1232)</f>
        <v>91885.53</v>
      </c>
      <c r="J1233" s="23" t="s">
        <v>49</v>
      </c>
      <c r="K1233" s="86">
        <v>2</v>
      </c>
      <c r="L1233" s="55"/>
      <c r="M1233" s="53">
        <v>0</v>
      </c>
      <c r="N1233" s="55"/>
      <c r="O1233" s="53">
        <f>SUM(O1231:O1232)</f>
        <v>20650.39</v>
      </c>
      <c r="P1233" s="55"/>
      <c r="Q1233" s="53">
        <f>SUM(Q1231:Q1232)</f>
        <v>35617.570000000007</v>
      </c>
      <c r="R1233" s="55"/>
      <c r="S1233" s="53">
        <f>SUM(S1231:S1232)</f>
        <v>35617.570000000007</v>
      </c>
    </row>
    <row r="1234" spans="2:19" x14ac:dyDescent="0.25">
      <c r="B1234" s="35"/>
      <c r="C1234" s="93" t="s">
        <v>2545</v>
      </c>
      <c r="D1234" s="94"/>
      <c r="E1234" s="95"/>
      <c r="F1234" s="35"/>
      <c r="G1234" s="35"/>
      <c r="H1234" s="35"/>
      <c r="I1234" s="87">
        <f>I24+I29+I34+I47+I59+I67+I76+I84+I94+I111+I115+I127+I134+I143+I171+I174+I184+I188+I193+I203+I206+I233+I246+I251+I260+I286+I293+I305+I311+I318+I323+I328+I337+I340+I494+I507+I519+I528+I617+I639+I645+I654+I688+I695+I698+I725+I728+I745+I753+I761+I773+I793+I827+I835+I841+I845+I849+I853+I867+I874+I919+I930+I937+I942+I978+I1013+I1029+I1073+I1087+I1115+I1118+I1121+I1163+I1168+I1189+I1198+I1214+I1220+I1223+I1226+I1233+I1229</f>
        <v>3686976.2018149998</v>
      </c>
      <c r="J1234" s="88"/>
      <c r="K1234" s="88"/>
      <c r="L1234" s="88"/>
      <c r="M1234" s="83">
        <f>M1226+M1223+M1220+M1214+M1198+M1189+M1168+M1163+M1121+M1118+M1115+M1087+M1073+M1029+M1013+M978+M942+M937+M930+M919+M874+M867+M853+M849+M845+M841+M835+M827+M793+M773+M761+M753+M745+M728+M725+M698+M695+M688+M654+M645+M639+M617+M528+M519+M507+M494+M340+M337+M328+M323+M318+M311+M305+M293+M286+M260+M251+M246+M233+M206+M203+M193+M188+M184+M174+M171+M143+M134+M127+M115+M111+M94+M84+M76+M67+M59+M47+M34+M29+M24+M1229+M1233</f>
        <v>1242624.773854377</v>
      </c>
      <c r="N1234" s="88"/>
      <c r="O1234" s="83">
        <f>O1226+O1223+O1220+O1214+O1198+O1189+O1168+O1163+O1121+O1118+O1115+O1087+O1073+O1029+O1013+O978+O942+O937+O930+O919+O874+O867+O853+O849+O845+O841+O835+O827+O793+O773+O761+O753+O745+O728+O725+O698+O695+O688+O654+O645+O639+O617+O528+O519+O507+O494+O340+O337+O328+O323+O318+O311+O305+O293+O286+O260+O251+O246+O233+O206+O203+O193+O188+O184+O174+O171+O143+O134+O127+O115+O111+O94+O84+O76+O67+O59+O47+O34+O29+O24+O1229+O1233</f>
        <v>1008331.7628028066</v>
      </c>
      <c r="P1234" s="88"/>
      <c r="Q1234" s="83">
        <f>Q1226+Q1223+Q1220+Q1214+Q1198+Q1189+Q1168+Q1163+Q1121+Q1118+Q1115+Q1087+Q1073+Q1029+Q1013+Q978+Q942+Q937+Q930+Q919+Q874+Q867+Q853+Q849+Q845+Q841+Q835+Q827+Q793+Q773+Q761+Q753+Q745+Q728+Q725+Q698+Q695+Q688+Q654+Q645+Q639+Q617+Q528+Q519+Q507+Q494+Q340+Q337+Q328+Q323+Q318+Q311+Q305+Q293+Q286+Q260+Q251+Q246+Q233+Q206+Q203+Q193+Q188+Q184+Q174+Q171+Q143+Q134+Q127+Q115+Q111+Q94+Q84+Q76+Q67+Q59+Q47+Q34+Q29+Q24+Q1229+Q1233</f>
        <v>565172.98955959314</v>
      </c>
      <c r="R1234" s="88"/>
      <c r="S1234" s="83">
        <f>S1226+S1223+S1220+S1214+S1198+S1189+S1168+S1163+S1121+S1118+S1115+S1087+S1073+S1029+S1013+S978+S942+S937+S930+S919+S874+S867+S853+S849+S845+S841+S835+S827+S793+S773+S761+S753+S745+S728+S725+S698+S695+S688+S654+S645+S639+S617+S528+S519+S507+S494+S340+S337+S328+S323+S318+S311+S305+S293+S286+S260+S251+S246+S233+S206+S203+S193+S188+S184+S174+S171+S143+S134+S127+S115+S111+S94+S84+S76+S67+S59+S47+S34+S1229+S1233</f>
        <v>870846.67943822313</v>
      </c>
    </row>
    <row r="1235" spans="2:19" ht="48.75" x14ac:dyDescent="0.25">
      <c r="B1235" s="89" t="s">
        <v>2757</v>
      </c>
      <c r="C1235" s="39" t="s">
        <v>2774</v>
      </c>
      <c r="D1235" s="10" t="s">
        <v>2560</v>
      </c>
      <c r="E1235" s="10"/>
      <c r="F1235" s="10" t="s">
        <v>2759</v>
      </c>
      <c r="G1235" s="10"/>
      <c r="H1235" s="10"/>
      <c r="I1235" s="26">
        <v>6955.6580000000004</v>
      </c>
      <c r="J1235" s="11" t="s">
        <v>2761</v>
      </c>
      <c r="K1235" s="86">
        <v>2</v>
      </c>
      <c r="L1235" s="35"/>
      <c r="M1235" s="76">
        <f>I1235</f>
        <v>6955.6580000000004</v>
      </c>
      <c r="N1235" s="35"/>
      <c r="O1235" s="35"/>
      <c r="P1235" s="35"/>
      <c r="Q1235" s="35"/>
      <c r="R1235" s="35"/>
      <c r="S1235" s="35"/>
    </row>
    <row r="1236" spans="2:19" ht="36.75" x14ac:dyDescent="0.25">
      <c r="B1236" s="90" t="s">
        <v>2757</v>
      </c>
      <c r="C1236" s="39" t="s">
        <v>2774</v>
      </c>
      <c r="D1236" s="39" t="s">
        <v>2561</v>
      </c>
      <c r="E1236" s="39"/>
      <c r="F1236" s="39" t="s">
        <v>2759</v>
      </c>
      <c r="G1236" s="39"/>
      <c r="H1236" s="39"/>
      <c r="I1236" s="76">
        <v>1491.8400000000001</v>
      </c>
      <c r="J1236" s="11" t="s">
        <v>2761</v>
      </c>
      <c r="K1236" s="86">
        <v>2</v>
      </c>
      <c r="L1236" s="35"/>
      <c r="M1236" s="76">
        <f>I1236</f>
        <v>1491.8400000000001</v>
      </c>
      <c r="N1236" s="35"/>
      <c r="O1236" s="35"/>
      <c r="P1236" s="35"/>
      <c r="Q1236" s="35"/>
      <c r="R1236" s="35"/>
      <c r="S1236" s="35"/>
    </row>
    <row r="1237" spans="2:19" ht="36.75" x14ac:dyDescent="0.25">
      <c r="B1237" s="90" t="s">
        <v>2757</v>
      </c>
      <c r="C1237" s="39" t="s">
        <v>2774</v>
      </c>
      <c r="D1237" s="39" t="s">
        <v>2562</v>
      </c>
      <c r="E1237" s="39"/>
      <c r="F1237" s="39" t="s">
        <v>2759</v>
      </c>
      <c r="G1237" s="39"/>
      <c r="H1237" s="39"/>
      <c r="I1237" s="76">
        <v>13046.32</v>
      </c>
      <c r="J1237" s="11" t="s">
        <v>2761</v>
      </c>
      <c r="K1237" s="86">
        <v>2</v>
      </c>
      <c r="L1237" s="35"/>
      <c r="M1237" s="76">
        <f>I1237</f>
        <v>13046.32</v>
      </c>
      <c r="N1237" s="35"/>
      <c r="O1237" s="35"/>
      <c r="P1237" s="35"/>
      <c r="Q1237" s="35"/>
      <c r="R1237" s="35"/>
      <c r="S1237" s="35"/>
    </row>
    <row r="1238" spans="2:19" ht="60.75" x14ac:dyDescent="0.25">
      <c r="B1238" s="90" t="s">
        <v>2757</v>
      </c>
      <c r="C1238" s="39" t="s">
        <v>2774</v>
      </c>
      <c r="D1238" s="39" t="s">
        <v>2563</v>
      </c>
      <c r="E1238" s="39"/>
      <c r="F1238" s="39" t="s">
        <v>2759</v>
      </c>
      <c r="G1238" s="39"/>
      <c r="H1238" s="39"/>
      <c r="I1238" s="76">
        <v>1756.222</v>
      </c>
      <c r="J1238" s="11" t="s">
        <v>2761</v>
      </c>
      <c r="K1238" s="86">
        <v>2</v>
      </c>
      <c r="L1238" s="35"/>
      <c r="M1238" s="76">
        <f t="shared" ref="M1238:M1265" si="56">I1238</f>
        <v>1756.222</v>
      </c>
      <c r="N1238" s="35"/>
      <c r="O1238" s="35"/>
      <c r="P1238" s="35"/>
      <c r="Q1238" s="35"/>
      <c r="R1238" s="35"/>
      <c r="S1238" s="35"/>
    </row>
    <row r="1239" spans="2:19" ht="60.75" x14ac:dyDescent="0.25">
      <c r="B1239" s="90" t="s">
        <v>2757</v>
      </c>
      <c r="C1239" s="39" t="s">
        <v>2774</v>
      </c>
      <c r="D1239" s="39" t="s">
        <v>2564</v>
      </c>
      <c r="E1239" s="39"/>
      <c r="F1239" s="39" t="s">
        <v>2759</v>
      </c>
      <c r="G1239" s="39"/>
      <c r="H1239" s="39"/>
      <c r="I1239" s="76">
        <v>650.49600000000009</v>
      </c>
      <c r="J1239" s="11" t="s">
        <v>2761</v>
      </c>
      <c r="K1239" s="86">
        <v>2</v>
      </c>
      <c r="L1239" s="35"/>
      <c r="M1239" s="76">
        <f t="shared" si="56"/>
        <v>650.49600000000009</v>
      </c>
      <c r="N1239" s="35"/>
      <c r="O1239" s="35"/>
      <c r="P1239" s="35"/>
      <c r="Q1239" s="35"/>
      <c r="R1239" s="35"/>
      <c r="S1239" s="35"/>
    </row>
    <row r="1240" spans="2:19" ht="60.75" x14ac:dyDescent="0.25">
      <c r="B1240" s="90" t="s">
        <v>2757</v>
      </c>
      <c r="C1240" s="39" t="s">
        <v>2774</v>
      </c>
      <c r="D1240" s="39" t="s">
        <v>2565</v>
      </c>
      <c r="E1240" s="39"/>
      <c r="F1240" s="39" t="s">
        <v>2759</v>
      </c>
      <c r="G1240" s="39"/>
      <c r="H1240" s="39"/>
      <c r="I1240" s="76">
        <v>672.00000000000011</v>
      </c>
      <c r="J1240" s="11" t="s">
        <v>2761</v>
      </c>
      <c r="K1240" s="86">
        <v>2</v>
      </c>
      <c r="L1240" s="35"/>
      <c r="M1240" s="76">
        <f t="shared" si="56"/>
        <v>672.00000000000011</v>
      </c>
      <c r="N1240" s="35"/>
      <c r="O1240" s="35"/>
      <c r="P1240" s="35"/>
      <c r="Q1240" s="35"/>
      <c r="R1240" s="35"/>
      <c r="S1240" s="35"/>
    </row>
    <row r="1241" spans="2:19" ht="60.75" x14ac:dyDescent="0.25">
      <c r="B1241" s="90" t="s">
        <v>2757</v>
      </c>
      <c r="C1241" s="39" t="s">
        <v>2774</v>
      </c>
      <c r="D1241" s="39" t="s">
        <v>2566</v>
      </c>
      <c r="E1241" s="39"/>
      <c r="F1241" s="39" t="s">
        <v>2759</v>
      </c>
      <c r="G1241" s="39"/>
      <c r="H1241" s="39"/>
      <c r="I1241" s="76">
        <v>662.7</v>
      </c>
      <c r="J1241" s="11" t="s">
        <v>2761</v>
      </c>
      <c r="K1241" s="86">
        <v>2</v>
      </c>
      <c r="L1241" s="35"/>
      <c r="M1241" s="76">
        <f t="shared" si="56"/>
        <v>662.7</v>
      </c>
      <c r="N1241" s="35"/>
      <c r="O1241" s="35"/>
      <c r="P1241" s="35"/>
      <c r="Q1241" s="35"/>
      <c r="R1241" s="35"/>
      <c r="S1241" s="35"/>
    </row>
    <row r="1242" spans="2:19" ht="60.75" x14ac:dyDescent="0.25">
      <c r="B1242" s="90" t="s">
        <v>2757</v>
      </c>
      <c r="C1242" s="39" t="s">
        <v>2774</v>
      </c>
      <c r="D1242" s="39" t="s">
        <v>2567</v>
      </c>
      <c r="E1242" s="39"/>
      <c r="F1242" s="39" t="s">
        <v>2759</v>
      </c>
      <c r="G1242" s="39"/>
      <c r="H1242" s="39"/>
      <c r="I1242" s="76">
        <v>933.31200000000001</v>
      </c>
      <c r="J1242" s="11" t="s">
        <v>2761</v>
      </c>
      <c r="K1242" s="86">
        <v>2</v>
      </c>
      <c r="L1242" s="35"/>
      <c r="M1242" s="76">
        <f t="shared" si="56"/>
        <v>933.31200000000001</v>
      </c>
      <c r="N1242" s="35"/>
      <c r="O1242" s="35"/>
      <c r="P1242" s="35"/>
      <c r="Q1242" s="35"/>
      <c r="R1242" s="35"/>
      <c r="S1242" s="35"/>
    </row>
    <row r="1243" spans="2:19" ht="60.75" x14ac:dyDescent="0.25">
      <c r="B1243" s="90" t="s">
        <v>2757</v>
      </c>
      <c r="C1243" s="39" t="s">
        <v>2774</v>
      </c>
      <c r="D1243" s="39" t="s">
        <v>2568</v>
      </c>
      <c r="E1243" s="39"/>
      <c r="F1243" s="39" t="s">
        <v>2759</v>
      </c>
      <c r="G1243" s="39"/>
      <c r="H1243" s="39"/>
      <c r="I1243" s="76">
        <v>676.76400000000001</v>
      </c>
      <c r="J1243" s="11" t="s">
        <v>2761</v>
      </c>
      <c r="K1243" s="86">
        <v>2</v>
      </c>
      <c r="L1243" s="35"/>
      <c r="M1243" s="76">
        <f t="shared" si="56"/>
        <v>676.76400000000001</v>
      </c>
      <c r="N1243" s="35"/>
      <c r="O1243" s="35"/>
      <c r="P1243" s="35"/>
      <c r="Q1243" s="35"/>
      <c r="R1243" s="35"/>
      <c r="S1243" s="35"/>
    </row>
    <row r="1244" spans="2:19" ht="60.75" x14ac:dyDescent="0.25">
      <c r="B1244" s="90" t="s">
        <v>2757</v>
      </c>
      <c r="C1244" s="39" t="s">
        <v>2774</v>
      </c>
      <c r="D1244" s="39" t="s">
        <v>2569</v>
      </c>
      <c r="E1244" s="39"/>
      <c r="F1244" s="39" t="s">
        <v>2759</v>
      </c>
      <c r="G1244" s="39"/>
      <c r="H1244" s="39"/>
      <c r="I1244" s="76">
        <v>963.37199999999996</v>
      </c>
      <c r="J1244" s="11" t="s">
        <v>2761</v>
      </c>
      <c r="K1244" s="86">
        <v>2</v>
      </c>
      <c r="L1244" s="35"/>
      <c r="M1244" s="76">
        <f t="shared" si="56"/>
        <v>963.37199999999996</v>
      </c>
      <c r="N1244" s="35"/>
      <c r="O1244" s="35"/>
      <c r="P1244" s="35"/>
      <c r="Q1244" s="35"/>
      <c r="R1244" s="35"/>
      <c r="S1244" s="35"/>
    </row>
    <row r="1245" spans="2:19" ht="72.75" x14ac:dyDescent="0.25">
      <c r="B1245" s="90" t="s">
        <v>2757</v>
      </c>
      <c r="C1245" s="39" t="s">
        <v>2774</v>
      </c>
      <c r="D1245" s="39" t="s">
        <v>2570</v>
      </c>
      <c r="E1245" s="39"/>
      <c r="F1245" s="39" t="s">
        <v>2759</v>
      </c>
      <c r="G1245" s="39"/>
      <c r="H1245" s="39"/>
      <c r="I1245" s="76">
        <v>673.45</v>
      </c>
      <c r="J1245" s="11" t="s">
        <v>2761</v>
      </c>
      <c r="K1245" s="86">
        <v>2</v>
      </c>
      <c r="L1245" s="35"/>
      <c r="M1245" s="76">
        <f t="shared" si="56"/>
        <v>673.45</v>
      </c>
      <c r="N1245" s="35"/>
      <c r="O1245" s="35"/>
      <c r="P1245" s="35"/>
      <c r="Q1245" s="35"/>
      <c r="R1245" s="35"/>
      <c r="S1245" s="35"/>
    </row>
    <row r="1246" spans="2:19" ht="60.75" x14ac:dyDescent="0.25">
      <c r="B1246" s="90" t="s">
        <v>2757</v>
      </c>
      <c r="C1246" s="39" t="s">
        <v>2774</v>
      </c>
      <c r="D1246" s="39" t="s">
        <v>2571</v>
      </c>
      <c r="E1246" s="39"/>
      <c r="F1246" s="39" t="s">
        <v>2759</v>
      </c>
      <c r="G1246" s="39"/>
      <c r="H1246" s="39"/>
      <c r="I1246" s="76">
        <v>672.00000000000011</v>
      </c>
      <c r="J1246" s="11" t="s">
        <v>2761</v>
      </c>
      <c r="K1246" s="86">
        <v>2</v>
      </c>
      <c r="L1246" s="35"/>
      <c r="M1246" s="76">
        <f t="shared" si="56"/>
        <v>672.00000000000011</v>
      </c>
      <c r="N1246" s="35"/>
      <c r="O1246" s="35"/>
      <c r="P1246" s="35"/>
      <c r="Q1246" s="35"/>
      <c r="R1246" s="35"/>
      <c r="S1246" s="35"/>
    </row>
    <row r="1247" spans="2:19" ht="60.75" x14ac:dyDescent="0.25">
      <c r="B1247" s="90" t="s">
        <v>2757</v>
      </c>
      <c r="C1247" s="39" t="s">
        <v>2774</v>
      </c>
      <c r="D1247" s="39" t="s">
        <v>2572</v>
      </c>
      <c r="E1247" s="39"/>
      <c r="F1247" s="39" t="s">
        <v>2759</v>
      </c>
      <c r="G1247" s="39"/>
      <c r="H1247" s="39"/>
      <c r="I1247" s="76">
        <v>782.798</v>
      </c>
      <c r="J1247" s="11" t="s">
        <v>2761</v>
      </c>
      <c r="K1247" s="86">
        <v>2</v>
      </c>
      <c r="L1247" s="35"/>
      <c r="M1247" s="76">
        <f t="shared" si="56"/>
        <v>782.798</v>
      </c>
      <c r="N1247" s="35"/>
      <c r="O1247" s="35"/>
      <c r="P1247" s="35"/>
      <c r="Q1247" s="35"/>
      <c r="R1247" s="35"/>
      <c r="S1247" s="35"/>
    </row>
    <row r="1248" spans="2:19" ht="60.75" x14ac:dyDescent="0.25">
      <c r="B1248" s="90" t="s">
        <v>2757</v>
      </c>
      <c r="C1248" s="39" t="s">
        <v>2774</v>
      </c>
      <c r="D1248" s="39" t="s">
        <v>2573</v>
      </c>
      <c r="E1248" s="39"/>
      <c r="F1248" s="39" t="s">
        <v>2759</v>
      </c>
      <c r="G1248" s="39"/>
      <c r="H1248" s="39"/>
      <c r="I1248" s="76">
        <v>1775.9999999999998</v>
      </c>
      <c r="J1248" s="11" t="s">
        <v>2761</v>
      </c>
      <c r="K1248" s="86">
        <v>2</v>
      </c>
      <c r="L1248" s="35"/>
      <c r="M1248" s="76">
        <f t="shared" si="56"/>
        <v>1775.9999999999998</v>
      </c>
      <c r="N1248" s="35"/>
      <c r="O1248" s="35"/>
      <c r="P1248" s="35"/>
      <c r="Q1248" s="35"/>
      <c r="R1248" s="35"/>
      <c r="S1248" s="35"/>
    </row>
    <row r="1249" spans="2:19" ht="24.75" x14ac:dyDescent="0.25">
      <c r="B1249" s="90" t="s">
        <v>2757</v>
      </c>
      <c r="C1249" s="39" t="s">
        <v>2774</v>
      </c>
      <c r="D1249" s="39" t="s">
        <v>2574</v>
      </c>
      <c r="E1249" s="39"/>
      <c r="F1249" s="39" t="s">
        <v>2759</v>
      </c>
      <c r="G1249" s="39"/>
      <c r="H1249" s="39"/>
      <c r="I1249" s="76">
        <v>1154.088</v>
      </c>
      <c r="J1249" s="11" t="s">
        <v>2761</v>
      </c>
      <c r="K1249" s="86">
        <v>2</v>
      </c>
      <c r="L1249" s="35"/>
      <c r="M1249" s="76">
        <f t="shared" si="56"/>
        <v>1154.088</v>
      </c>
      <c r="N1249" s="35"/>
      <c r="O1249" s="35"/>
      <c r="P1249" s="35"/>
      <c r="Q1249" s="35"/>
      <c r="R1249" s="35"/>
      <c r="S1249" s="35"/>
    </row>
    <row r="1250" spans="2:19" ht="24.75" x14ac:dyDescent="0.25">
      <c r="B1250" s="90" t="s">
        <v>2757</v>
      </c>
      <c r="C1250" s="39" t="s">
        <v>2774</v>
      </c>
      <c r="D1250" s="39" t="s">
        <v>2575</v>
      </c>
      <c r="E1250" s="39"/>
      <c r="F1250" s="39" t="s">
        <v>2759</v>
      </c>
      <c r="G1250" s="39"/>
      <c r="H1250" s="39"/>
      <c r="I1250" s="76">
        <v>1973.22</v>
      </c>
      <c r="J1250" s="11" t="s">
        <v>2761</v>
      </c>
      <c r="K1250" s="86">
        <v>2</v>
      </c>
      <c r="L1250" s="35"/>
      <c r="M1250" s="76">
        <f t="shared" si="56"/>
        <v>1973.22</v>
      </c>
      <c r="N1250" s="35"/>
      <c r="O1250" s="35"/>
      <c r="P1250" s="35"/>
      <c r="Q1250" s="35"/>
      <c r="R1250" s="35"/>
      <c r="S1250" s="35"/>
    </row>
    <row r="1251" spans="2:19" ht="24.75" x14ac:dyDescent="0.25">
      <c r="B1251" s="90" t="s">
        <v>2757</v>
      </c>
      <c r="C1251" s="39" t="s">
        <v>2774</v>
      </c>
      <c r="D1251" s="39" t="s">
        <v>2576</v>
      </c>
      <c r="E1251" s="39"/>
      <c r="F1251" s="39" t="s">
        <v>2759</v>
      </c>
      <c r="G1251" s="39"/>
      <c r="H1251" s="39"/>
      <c r="I1251" s="76">
        <v>668.30400000000009</v>
      </c>
      <c r="J1251" s="11" t="s">
        <v>2761</v>
      </c>
      <c r="K1251" s="86">
        <v>2</v>
      </c>
      <c r="L1251" s="35"/>
      <c r="M1251" s="76">
        <f t="shared" si="56"/>
        <v>668.30400000000009</v>
      </c>
      <c r="N1251" s="35"/>
      <c r="O1251" s="35"/>
      <c r="P1251" s="35"/>
      <c r="Q1251" s="35"/>
      <c r="R1251" s="35"/>
      <c r="S1251" s="35"/>
    </row>
    <row r="1252" spans="2:19" ht="36.75" x14ac:dyDescent="0.25">
      <c r="B1252" s="90" t="s">
        <v>2757</v>
      </c>
      <c r="C1252" s="39" t="s">
        <v>2774</v>
      </c>
      <c r="D1252" s="39" t="s">
        <v>2577</v>
      </c>
      <c r="E1252" s="39"/>
      <c r="F1252" s="39" t="s">
        <v>2759</v>
      </c>
      <c r="G1252" s="39"/>
      <c r="H1252" s="39"/>
      <c r="I1252" s="76">
        <v>1374.42</v>
      </c>
      <c r="J1252" s="11" t="s">
        <v>2761</v>
      </c>
      <c r="K1252" s="86">
        <v>2</v>
      </c>
      <c r="L1252" s="35"/>
      <c r="M1252" s="76">
        <f t="shared" si="56"/>
        <v>1374.42</v>
      </c>
      <c r="N1252" s="35"/>
      <c r="O1252" s="35"/>
      <c r="P1252" s="35"/>
      <c r="Q1252" s="35"/>
      <c r="R1252" s="35"/>
      <c r="S1252" s="35"/>
    </row>
    <row r="1253" spans="2:19" ht="24.75" x14ac:dyDescent="0.25">
      <c r="B1253" s="90" t="s">
        <v>2757</v>
      </c>
      <c r="C1253" s="39" t="s">
        <v>2774</v>
      </c>
      <c r="D1253" s="39" t="s">
        <v>2578</v>
      </c>
      <c r="E1253" s="39"/>
      <c r="F1253" s="39" t="s">
        <v>2759</v>
      </c>
      <c r="G1253" s="39"/>
      <c r="H1253" s="39"/>
      <c r="I1253" s="76">
        <v>873.6</v>
      </c>
      <c r="J1253" s="11" t="s">
        <v>2761</v>
      </c>
      <c r="K1253" s="86">
        <v>2</v>
      </c>
      <c r="L1253" s="35"/>
      <c r="M1253" s="76">
        <f t="shared" si="56"/>
        <v>873.6</v>
      </c>
      <c r="N1253" s="35"/>
      <c r="O1253" s="35"/>
      <c r="P1253" s="35"/>
      <c r="Q1253" s="35"/>
      <c r="R1253" s="35"/>
      <c r="S1253" s="35"/>
    </row>
    <row r="1254" spans="2:19" ht="24.75" x14ac:dyDescent="0.25">
      <c r="B1254" s="90" t="s">
        <v>2757</v>
      </c>
      <c r="C1254" s="39" t="s">
        <v>2774</v>
      </c>
      <c r="D1254" s="39" t="s">
        <v>2579</v>
      </c>
      <c r="E1254" s="39"/>
      <c r="F1254" s="39" t="s">
        <v>2759</v>
      </c>
      <c r="G1254" s="39"/>
      <c r="H1254" s="39"/>
      <c r="I1254" s="76">
        <v>873.6</v>
      </c>
      <c r="J1254" s="11" t="s">
        <v>2761</v>
      </c>
      <c r="K1254" s="86">
        <v>2</v>
      </c>
      <c r="L1254" s="35"/>
      <c r="M1254" s="76">
        <f t="shared" si="56"/>
        <v>873.6</v>
      </c>
      <c r="N1254" s="35"/>
      <c r="O1254" s="35"/>
      <c r="P1254" s="35"/>
      <c r="Q1254" s="35"/>
      <c r="R1254" s="35"/>
      <c r="S1254" s="35"/>
    </row>
    <row r="1255" spans="2:19" ht="24.75" x14ac:dyDescent="0.25">
      <c r="B1255" s="90" t="s">
        <v>2757</v>
      </c>
      <c r="C1255" s="39" t="s">
        <v>2774</v>
      </c>
      <c r="D1255" s="39" t="s">
        <v>2580</v>
      </c>
      <c r="E1255" s="39"/>
      <c r="F1255" s="39" t="s">
        <v>2759</v>
      </c>
      <c r="G1255" s="39"/>
      <c r="H1255" s="39"/>
      <c r="I1255" s="76">
        <v>1142.242</v>
      </c>
      <c r="J1255" s="11" t="s">
        <v>2761</v>
      </c>
      <c r="K1255" s="86">
        <v>2</v>
      </c>
      <c r="L1255" s="35"/>
      <c r="M1255" s="76">
        <f t="shared" si="56"/>
        <v>1142.242</v>
      </c>
      <c r="N1255" s="35"/>
      <c r="O1255" s="35"/>
      <c r="P1255" s="35"/>
      <c r="Q1255" s="35"/>
      <c r="R1255" s="35"/>
      <c r="S1255" s="35"/>
    </row>
    <row r="1256" spans="2:19" ht="36.75" x14ac:dyDescent="0.25">
      <c r="B1256" s="90" t="s">
        <v>2757</v>
      </c>
      <c r="C1256" s="39" t="s">
        <v>2774</v>
      </c>
      <c r="D1256" s="39" t="s">
        <v>2581</v>
      </c>
      <c r="E1256" s="39"/>
      <c r="F1256" s="39" t="s">
        <v>2759</v>
      </c>
      <c r="G1256" s="39"/>
      <c r="H1256" s="39"/>
      <c r="I1256" s="76">
        <v>672.00000000000011</v>
      </c>
      <c r="J1256" s="11" t="s">
        <v>2761</v>
      </c>
      <c r="K1256" s="86">
        <v>2</v>
      </c>
      <c r="L1256" s="35"/>
      <c r="M1256" s="76">
        <f t="shared" si="56"/>
        <v>672.00000000000011</v>
      </c>
      <c r="N1256" s="35"/>
      <c r="O1256" s="35"/>
      <c r="P1256" s="35"/>
      <c r="Q1256" s="35"/>
      <c r="R1256" s="35"/>
      <c r="S1256" s="35"/>
    </row>
    <row r="1257" spans="2:19" ht="24.75" x14ac:dyDescent="0.25">
      <c r="B1257" s="90" t="s">
        <v>2757</v>
      </c>
      <c r="C1257" s="39" t="s">
        <v>2774</v>
      </c>
      <c r="D1257" s="39" t="s">
        <v>2582</v>
      </c>
      <c r="E1257" s="39"/>
      <c r="F1257" s="39" t="s">
        <v>2759</v>
      </c>
      <c r="G1257" s="39"/>
      <c r="H1257" s="39"/>
      <c r="I1257" s="76">
        <v>1142.4000000000001</v>
      </c>
      <c r="J1257" s="11" t="s">
        <v>2761</v>
      </c>
      <c r="K1257" s="86">
        <v>2</v>
      </c>
      <c r="L1257" s="35"/>
      <c r="M1257" s="76">
        <f t="shared" si="56"/>
        <v>1142.4000000000001</v>
      </c>
      <c r="N1257" s="35"/>
      <c r="O1257" s="35"/>
      <c r="P1257" s="35"/>
      <c r="Q1257" s="35"/>
      <c r="R1257" s="35"/>
      <c r="S1257" s="35"/>
    </row>
    <row r="1258" spans="2:19" ht="24.75" x14ac:dyDescent="0.25">
      <c r="B1258" s="90" t="s">
        <v>2757</v>
      </c>
      <c r="C1258" s="39" t="s">
        <v>2774</v>
      </c>
      <c r="D1258" s="39" t="s">
        <v>2583</v>
      </c>
      <c r="E1258" s="39"/>
      <c r="F1258" s="39" t="s">
        <v>2759</v>
      </c>
      <c r="G1258" s="39"/>
      <c r="H1258" s="39"/>
      <c r="I1258" s="76">
        <v>873.6</v>
      </c>
      <c r="J1258" s="11" t="s">
        <v>2761</v>
      </c>
      <c r="K1258" s="86">
        <v>2</v>
      </c>
      <c r="L1258" s="35"/>
      <c r="M1258" s="76">
        <f t="shared" si="56"/>
        <v>873.6</v>
      </c>
      <c r="N1258" s="35"/>
      <c r="O1258" s="35"/>
      <c r="P1258" s="35"/>
      <c r="Q1258" s="35"/>
      <c r="R1258" s="35"/>
      <c r="S1258" s="35"/>
    </row>
    <row r="1259" spans="2:19" ht="36.75" x14ac:dyDescent="0.25">
      <c r="B1259" s="90" t="s">
        <v>2757</v>
      </c>
      <c r="C1259" s="39" t="s">
        <v>2774</v>
      </c>
      <c r="D1259" s="39" t="s">
        <v>2584</v>
      </c>
      <c r="E1259" s="39"/>
      <c r="F1259" s="39" t="s">
        <v>2759</v>
      </c>
      <c r="G1259" s="39"/>
      <c r="H1259" s="39"/>
      <c r="I1259" s="76">
        <v>23123.357</v>
      </c>
      <c r="J1259" s="11" t="s">
        <v>2761</v>
      </c>
      <c r="K1259" s="86">
        <v>2</v>
      </c>
      <c r="L1259" s="35"/>
      <c r="M1259" s="76">
        <f t="shared" si="56"/>
        <v>23123.357</v>
      </c>
      <c r="N1259" s="35"/>
      <c r="O1259" s="35"/>
      <c r="P1259" s="35"/>
      <c r="Q1259" s="35"/>
      <c r="R1259" s="35"/>
      <c r="S1259" s="35"/>
    </row>
    <row r="1260" spans="2:19" ht="60.75" x14ac:dyDescent="0.25">
      <c r="B1260" s="90" t="s">
        <v>2757</v>
      </c>
      <c r="C1260" s="39" t="s">
        <v>2774</v>
      </c>
      <c r="D1260" s="39" t="s">
        <v>2585</v>
      </c>
      <c r="E1260" s="39"/>
      <c r="F1260" s="39" t="s">
        <v>2759</v>
      </c>
      <c r="G1260" s="39"/>
      <c r="H1260" s="39"/>
      <c r="I1260" s="76">
        <v>227905.44000000003</v>
      </c>
      <c r="J1260" s="11" t="s">
        <v>2761</v>
      </c>
      <c r="K1260" s="86">
        <v>2</v>
      </c>
      <c r="L1260" s="35"/>
      <c r="M1260" s="76">
        <f t="shared" si="56"/>
        <v>227905.44000000003</v>
      </c>
      <c r="N1260" s="35"/>
      <c r="O1260" s="35"/>
      <c r="P1260" s="35"/>
      <c r="Q1260" s="35"/>
      <c r="R1260" s="35"/>
      <c r="S1260" s="35"/>
    </row>
    <row r="1261" spans="2:19" ht="48.75" x14ac:dyDescent="0.25">
      <c r="B1261" s="90" t="s">
        <v>2757</v>
      </c>
      <c r="C1261" s="39" t="s">
        <v>2774</v>
      </c>
      <c r="D1261" s="39" t="s">
        <v>2586</v>
      </c>
      <c r="E1261" s="39"/>
      <c r="F1261" s="39" t="s">
        <v>2759</v>
      </c>
      <c r="G1261" s="39"/>
      <c r="H1261" s="39"/>
      <c r="I1261" s="76">
        <v>411942.38400000008</v>
      </c>
      <c r="J1261" s="11" t="s">
        <v>2761</v>
      </c>
      <c r="K1261" s="86">
        <v>2</v>
      </c>
      <c r="L1261" s="35"/>
      <c r="M1261" s="76">
        <f t="shared" si="56"/>
        <v>411942.38400000008</v>
      </c>
      <c r="N1261" s="35"/>
      <c r="O1261" s="35"/>
      <c r="P1261" s="35"/>
      <c r="Q1261" s="35"/>
      <c r="R1261" s="35"/>
      <c r="S1261" s="35"/>
    </row>
    <row r="1262" spans="2:19" ht="36.75" x14ac:dyDescent="0.25">
      <c r="B1262" s="90" t="s">
        <v>2757</v>
      </c>
      <c r="C1262" s="39" t="s">
        <v>2774</v>
      </c>
      <c r="D1262" s="39" t="s">
        <v>2587</v>
      </c>
      <c r="E1262" s="39"/>
      <c r="F1262" s="39" t="s">
        <v>2759</v>
      </c>
      <c r="G1262" s="39"/>
      <c r="H1262" s="39"/>
      <c r="I1262" s="76">
        <v>74192.160000000003</v>
      </c>
      <c r="J1262" s="11" t="s">
        <v>2761</v>
      </c>
      <c r="K1262" s="86">
        <v>2</v>
      </c>
      <c r="L1262" s="35"/>
      <c r="M1262" s="76">
        <f t="shared" si="56"/>
        <v>74192.160000000003</v>
      </c>
      <c r="N1262" s="35"/>
      <c r="O1262" s="35"/>
      <c r="P1262" s="35"/>
      <c r="Q1262" s="35"/>
      <c r="R1262" s="35"/>
      <c r="S1262" s="35"/>
    </row>
    <row r="1263" spans="2:19" ht="36.75" x14ac:dyDescent="0.25">
      <c r="B1263" s="90" t="s">
        <v>2757</v>
      </c>
      <c r="C1263" s="39" t="s">
        <v>2774</v>
      </c>
      <c r="D1263" s="39" t="s">
        <v>2588</v>
      </c>
      <c r="E1263" s="39"/>
      <c r="F1263" s="39" t="s">
        <v>2759</v>
      </c>
      <c r="G1263" s="39"/>
      <c r="H1263" s="39"/>
      <c r="I1263" s="76">
        <v>3872.9600000000005</v>
      </c>
      <c r="J1263" s="11" t="s">
        <v>2761</v>
      </c>
      <c r="K1263" s="86">
        <v>2</v>
      </c>
      <c r="L1263" s="35"/>
      <c r="M1263" s="76">
        <f t="shared" si="56"/>
        <v>3872.9600000000005</v>
      </c>
      <c r="N1263" s="35"/>
      <c r="O1263" s="35"/>
      <c r="P1263" s="35"/>
      <c r="Q1263" s="35"/>
      <c r="R1263" s="35"/>
      <c r="S1263" s="35"/>
    </row>
    <row r="1264" spans="2:19" ht="84.75" x14ac:dyDescent="0.25">
      <c r="B1264" s="90" t="s">
        <v>2757</v>
      </c>
      <c r="C1264" s="39" t="s">
        <v>2774</v>
      </c>
      <c r="D1264" s="39" t="s">
        <v>2589</v>
      </c>
      <c r="E1264" s="39"/>
      <c r="F1264" s="39" t="s">
        <v>2759</v>
      </c>
      <c r="G1264" s="39"/>
      <c r="H1264" s="39"/>
      <c r="I1264" s="76">
        <v>54387.200000000004</v>
      </c>
      <c r="J1264" s="11" t="s">
        <v>2761</v>
      </c>
      <c r="K1264" s="86">
        <v>2</v>
      </c>
      <c r="L1264" s="35"/>
      <c r="M1264" s="76">
        <f t="shared" si="56"/>
        <v>54387.200000000004</v>
      </c>
      <c r="N1264" s="35"/>
      <c r="O1264" s="35"/>
      <c r="P1264" s="35"/>
      <c r="Q1264" s="35"/>
      <c r="R1264" s="35"/>
      <c r="S1264" s="35"/>
    </row>
    <row r="1265" spans="2:19" ht="60.75" x14ac:dyDescent="0.25">
      <c r="B1265" s="90" t="s">
        <v>2757</v>
      </c>
      <c r="C1265" s="39" t="s">
        <v>2774</v>
      </c>
      <c r="D1265" s="39" t="s">
        <v>2590</v>
      </c>
      <c r="E1265" s="39"/>
      <c r="F1265" s="39" t="s">
        <v>2759</v>
      </c>
      <c r="G1265" s="39"/>
      <c r="H1265" s="39"/>
      <c r="I1265" s="76">
        <v>14433.440000000002</v>
      </c>
      <c r="J1265" s="11" t="s">
        <v>2761</v>
      </c>
      <c r="K1265" s="86">
        <v>2</v>
      </c>
      <c r="L1265" s="35"/>
      <c r="M1265" s="76">
        <f t="shared" si="56"/>
        <v>14433.440000000002</v>
      </c>
      <c r="N1265" s="35"/>
      <c r="O1265" s="35"/>
      <c r="P1265" s="35"/>
      <c r="Q1265" s="35"/>
      <c r="R1265" s="35"/>
      <c r="S1265" s="35"/>
    </row>
    <row r="1266" spans="2:19" ht="24.75" x14ac:dyDescent="0.25">
      <c r="B1266" s="90" t="s">
        <v>2757</v>
      </c>
      <c r="C1266" s="39" t="s">
        <v>2774</v>
      </c>
      <c r="D1266" s="39" t="s">
        <v>2591</v>
      </c>
      <c r="E1266" s="39"/>
      <c r="F1266" s="39" t="s">
        <v>2759</v>
      </c>
      <c r="G1266" s="39"/>
      <c r="H1266" s="39"/>
      <c r="I1266" s="76">
        <v>2399.9360000000001</v>
      </c>
      <c r="J1266" s="23" t="s">
        <v>49</v>
      </c>
      <c r="K1266" s="86">
        <v>2</v>
      </c>
      <c r="L1266" s="35"/>
      <c r="M1266" s="76"/>
      <c r="N1266" s="35"/>
      <c r="O1266" s="76">
        <f>I1266</f>
        <v>2399.9360000000001</v>
      </c>
      <c r="P1266" s="35"/>
      <c r="Q1266" s="35"/>
      <c r="R1266" s="35"/>
      <c r="S1266" s="35"/>
    </row>
    <row r="1267" spans="2:19" ht="48.75" x14ac:dyDescent="0.25">
      <c r="B1267" s="90" t="s">
        <v>2757</v>
      </c>
      <c r="C1267" s="39" t="s">
        <v>2774</v>
      </c>
      <c r="D1267" s="39" t="s">
        <v>2592</v>
      </c>
      <c r="E1267" s="39"/>
      <c r="F1267" s="39" t="s">
        <v>2759</v>
      </c>
      <c r="G1267" s="39"/>
      <c r="H1267" s="39"/>
      <c r="I1267" s="76">
        <v>1754.0640000000001</v>
      </c>
      <c r="J1267" s="23" t="s">
        <v>49</v>
      </c>
      <c r="K1267" s="86">
        <v>2</v>
      </c>
      <c r="L1267" s="35"/>
      <c r="M1267" s="76">
        <f>I1267</f>
        <v>1754.0640000000001</v>
      </c>
      <c r="N1267" s="35"/>
      <c r="O1267" s="35"/>
      <c r="P1267" s="35"/>
      <c r="Q1267" s="35"/>
      <c r="R1267" s="35"/>
      <c r="S1267" s="35"/>
    </row>
    <row r="1268" spans="2:19" ht="24.75" x14ac:dyDescent="0.25">
      <c r="B1268" s="90" t="s">
        <v>2757</v>
      </c>
      <c r="C1268" s="39" t="s">
        <v>2774</v>
      </c>
      <c r="D1268" s="39" t="s">
        <v>2593</v>
      </c>
      <c r="E1268" s="39"/>
      <c r="F1268" s="39" t="s">
        <v>2759</v>
      </c>
      <c r="G1268" s="39"/>
      <c r="H1268" s="39"/>
      <c r="I1268" s="76">
        <v>678</v>
      </c>
      <c r="J1268" s="23" t="s">
        <v>49</v>
      </c>
      <c r="K1268" s="86">
        <v>2</v>
      </c>
      <c r="L1268" s="35"/>
      <c r="M1268" s="76">
        <f t="shared" ref="M1268:M1274" si="57">I1268</f>
        <v>678</v>
      </c>
      <c r="N1268" s="35"/>
      <c r="O1268" s="35"/>
      <c r="P1268" s="35"/>
      <c r="Q1268" s="35"/>
      <c r="R1268" s="35"/>
      <c r="S1268" s="35"/>
    </row>
    <row r="1269" spans="2:19" ht="24.75" x14ac:dyDescent="0.25">
      <c r="B1269" s="90" t="s">
        <v>2757</v>
      </c>
      <c r="C1269" s="39" t="s">
        <v>2774</v>
      </c>
      <c r="D1269" s="39" t="s">
        <v>2594</v>
      </c>
      <c r="E1269" s="39"/>
      <c r="F1269" s="39" t="s">
        <v>2759</v>
      </c>
      <c r="G1269" s="39"/>
      <c r="H1269" s="39"/>
      <c r="I1269" s="76">
        <v>264</v>
      </c>
      <c r="J1269" s="23" t="s">
        <v>49</v>
      </c>
      <c r="K1269" s="86">
        <v>2</v>
      </c>
      <c r="L1269" s="35"/>
      <c r="M1269" s="76">
        <f t="shared" si="57"/>
        <v>264</v>
      </c>
      <c r="N1269" s="35"/>
      <c r="O1269" s="35"/>
      <c r="P1269" s="35"/>
      <c r="Q1269" s="35"/>
      <c r="R1269" s="35"/>
      <c r="S1269" s="35"/>
    </row>
    <row r="1270" spans="2:19" ht="24.75" x14ac:dyDescent="0.25">
      <c r="B1270" s="90" t="s">
        <v>2757</v>
      </c>
      <c r="C1270" s="39" t="s">
        <v>2774</v>
      </c>
      <c r="D1270" s="39" t="s">
        <v>2595</v>
      </c>
      <c r="E1270" s="39"/>
      <c r="F1270" s="39" t="s">
        <v>2759</v>
      </c>
      <c r="G1270" s="39"/>
      <c r="H1270" s="39"/>
      <c r="I1270" s="76">
        <v>87.360000000000014</v>
      </c>
      <c r="J1270" s="23" t="s">
        <v>49</v>
      </c>
      <c r="K1270" s="86">
        <v>2</v>
      </c>
      <c r="L1270" s="35"/>
      <c r="M1270" s="76">
        <f t="shared" si="57"/>
        <v>87.360000000000014</v>
      </c>
      <c r="N1270" s="35"/>
      <c r="O1270" s="35"/>
      <c r="P1270" s="35"/>
      <c r="Q1270" s="35"/>
      <c r="R1270" s="35"/>
      <c r="S1270" s="35"/>
    </row>
    <row r="1271" spans="2:19" ht="96.75" x14ac:dyDescent="0.25">
      <c r="B1271" s="90" t="s">
        <v>2757</v>
      </c>
      <c r="C1271" s="39" t="s">
        <v>2774</v>
      </c>
      <c r="D1271" s="39" t="s">
        <v>2596</v>
      </c>
      <c r="E1271" s="39"/>
      <c r="F1271" s="39" t="s">
        <v>2759</v>
      </c>
      <c r="G1271" s="39"/>
      <c r="H1271" s="39"/>
      <c r="I1271" s="76">
        <v>24105.760000000002</v>
      </c>
      <c r="J1271" s="11" t="s">
        <v>26</v>
      </c>
      <c r="K1271" s="86">
        <v>2</v>
      </c>
      <c r="L1271" s="35"/>
      <c r="M1271" s="76">
        <f t="shared" si="57"/>
        <v>24105.760000000002</v>
      </c>
      <c r="N1271" s="35"/>
      <c r="O1271" s="35"/>
      <c r="P1271" s="35"/>
      <c r="Q1271" s="35"/>
      <c r="R1271" s="35"/>
      <c r="S1271" s="35"/>
    </row>
    <row r="1272" spans="2:19" ht="48.75" x14ac:dyDescent="0.25">
      <c r="B1272" s="90" t="s">
        <v>2757</v>
      </c>
      <c r="C1272" s="39" t="s">
        <v>2774</v>
      </c>
      <c r="D1272" s="39" t="s">
        <v>2597</v>
      </c>
      <c r="E1272" s="39"/>
      <c r="F1272" s="39" t="s">
        <v>2759</v>
      </c>
      <c r="G1272" s="39"/>
      <c r="H1272" s="39"/>
      <c r="I1272" s="76">
        <v>312.49200000000002</v>
      </c>
      <c r="J1272" s="23" t="s">
        <v>49</v>
      </c>
      <c r="K1272" s="86">
        <v>2</v>
      </c>
      <c r="L1272" s="35"/>
      <c r="M1272" s="76">
        <f t="shared" si="57"/>
        <v>312.49200000000002</v>
      </c>
      <c r="N1272" s="35"/>
      <c r="O1272" s="35"/>
      <c r="P1272" s="35"/>
      <c r="Q1272" s="35"/>
      <c r="R1272" s="35"/>
      <c r="S1272" s="35"/>
    </row>
    <row r="1273" spans="2:19" ht="24.75" x14ac:dyDescent="0.25">
      <c r="B1273" s="90" t="s">
        <v>2757</v>
      </c>
      <c r="C1273" s="39" t="s">
        <v>2774</v>
      </c>
      <c r="D1273" s="39" t="s">
        <v>2598</v>
      </c>
      <c r="E1273" s="39"/>
      <c r="F1273" s="39" t="s">
        <v>2759</v>
      </c>
      <c r="G1273" s="39"/>
      <c r="H1273" s="39"/>
      <c r="I1273" s="76">
        <v>2342.02</v>
      </c>
      <c r="J1273" s="23" t="s">
        <v>49</v>
      </c>
      <c r="K1273" s="86">
        <v>2</v>
      </c>
      <c r="L1273" s="35"/>
      <c r="M1273" s="76">
        <f t="shared" si="57"/>
        <v>2342.02</v>
      </c>
      <c r="N1273" s="35"/>
      <c r="O1273" s="35"/>
      <c r="P1273" s="35"/>
      <c r="Q1273" s="35"/>
      <c r="R1273" s="35"/>
      <c r="S1273" s="35"/>
    </row>
    <row r="1274" spans="2:19" ht="24.75" x14ac:dyDescent="0.25">
      <c r="B1274" s="90" t="s">
        <v>2757</v>
      </c>
      <c r="C1274" s="39" t="s">
        <v>2774</v>
      </c>
      <c r="D1274" s="39" t="s">
        <v>2599</v>
      </c>
      <c r="E1274" s="39"/>
      <c r="F1274" s="39" t="s">
        <v>2759</v>
      </c>
      <c r="G1274" s="39"/>
      <c r="H1274" s="39"/>
      <c r="I1274" s="76">
        <v>2560.3200000000006</v>
      </c>
      <c r="J1274" s="23" t="s">
        <v>49</v>
      </c>
      <c r="K1274" s="86">
        <v>2</v>
      </c>
      <c r="L1274" s="35"/>
      <c r="M1274" s="76">
        <f t="shared" si="57"/>
        <v>2560.3200000000006</v>
      </c>
      <c r="N1274" s="35"/>
      <c r="O1274" s="35"/>
      <c r="P1274" s="35"/>
      <c r="Q1274" s="35"/>
      <c r="R1274" s="35"/>
      <c r="S1274" s="35"/>
    </row>
    <row r="1275" spans="2:19" ht="36.75" x14ac:dyDescent="0.25">
      <c r="B1275" s="90" t="s">
        <v>2757</v>
      </c>
      <c r="C1275" s="39" t="s">
        <v>2774</v>
      </c>
      <c r="D1275" s="39" t="s">
        <v>2600</v>
      </c>
      <c r="E1275" s="39"/>
      <c r="F1275" s="39" t="s">
        <v>2759</v>
      </c>
      <c r="G1275" s="39"/>
      <c r="H1275" s="39"/>
      <c r="I1275" s="76">
        <v>942.5920000000001</v>
      </c>
      <c r="J1275" s="23" t="s">
        <v>49</v>
      </c>
      <c r="K1275" s="86">
        <v>2</v>
      </c>
      <c r="L1275" s="35"/>
      <c r="M1275" s="76"/>
      <c r="N1275" s="35"/>
      <c r="O1275" s="76">
        <f>I1275</f>
        <v>942.5920000000001</v>
      </c>
      <c r="P1275" s="35"/>
      <c r="Q1275" s="35"/>
      <c r="R1275" s="35"/>
      <c r="S1275" s="35"/>
    </row>
    <row r="1276" spans="2:19" ht="24.75" x14ac:dyDescent="0.25">
      <c r="B1276" s="90" t="s">
        <v>2757</v>
      </c>
      <c r="C1276" s="39" t="s">
        <v>2774</v>
      </c>
      <c r="D1276" s="39" t="s">
        <v>2601</v>
      </c>
      <c r="E1276" s="39"/>
      <c r="F1276" s="39" t="s">
        <v>2759</v>
      </c>
      <c r="G1276" s="39"/>
      <c r="H1276" s="39"/>
      <c r="I1276" s="76">
        <v>55577.644999999997</v>
      </c>
      <c r="J1276" s="11" t="s">
        <v>26</v>
      </c>
      <c r="K1276" s="86">
        <v>2</v>
      </c>
      <c r="L1276" s="35"/>
      <c r="M1276" s="76">
        <f>I1276</f>
        <v>55577.644999999997</v>
      </c>
      <c r="N1276" s="35"/>
      <c r="O1276" s="35"/>
      <c r="P1276" s="35"/>
      <c r="Q1276" s="35"/>
      <c r="R1276" s="35"/>
      <c r="S1276" s="35"/>
    </row>
    <row r="1277" spans="2:19" ht="24.75" x14ac:dyDescent="0.25">
      <c r="B1277" s="90" t="s">
        <v>2758</v>
      </c>
      <c r="C1277" s="39" t="s">
        <v>2774</v>
      </c>
      <c r="D1277" s="39" t="s">
        <v>2602</v>
      </c>
      <c r="E1277" s="39"/>
      <c r="F1277" s="39" t="s">
        <v>2760</v>
      </c>
      <c r="G1277" s="39"/>
      <c r="H1277" s="39"/>
      <c r="I1277" s="76">
        <v>3240.2530000000002</v>
      </c>
      <c r="J1277" s="23" t="s">
        <v>49</v>
      </c>
      <c r="K1277" s="86">
        <v>2</v>
      </c>
      <c r="L1277" s="35"/>
      <c r="M1277" s="76"/>
      <c r="N1277" s="35"/>
      <c r="O1277" s="35"/>
      <c r="P1277" s="35"/>
      <c r="Q1277" s="76">
        <f>I1277</f>
        <v>3240.2530000000002</v>
      </c>
      <c r="R1277" s="35"/>
      <c r="S1277" s="35"/>
    </row>
    <row r="1278" spans="2:19" ht="24.75" x14ac:dyDescent="0.25">
      <c r="B1278" s="90" t="s">
        <v>2758</v>
      </c>
      <c r="C1278" s="39" t="s">
        <v>2774</v>
      </c>
      <c r="D1278" s="39" t="s">
        <v>2603</v>
      </c>
      <c r="E1278" s="39"/>
      <c r="F1278" s="39" t="s">
        <v>2760</v>
      </c>
      <c r="G1278" s="39"/>
      <c r="H1278" s="39"/>
      <c r="I1278" s="76">
        <v>5431</v>
      </c>
      <c r="J1278" s="23" t="s">
        <v>49</v>
      </c>
      <c r="K1278" s="86">
        <v>2</v>
      </c>
      <c r="L1278" s="35"/>
      <c r="M1278" s="76">
        <f>I1278</f>
        <v>5431</v>
      </c>
      <c r="N1278" s="35"/>
      <c r="O1278" s="35"/>
      <c r="P1278" s="35"/>
      <c r="Q1278" s="35"/>
      <c r="R1278" s="35"/>
      <c r="S1278" s="35"/>
    </row>
    <row r="1279" spans="2:19" ht="24.75" x14ac:dyDescent="0.25">
      <c r="B1279" s="90" t="s">
        <v>2758</v>
      </c>
      <c r="C1279" s="39" t="s">
        <v>2774</v>
      </c>
      <c r="D1279" s="39" t="s">
        <v>2604</v>
      </c>
      <c r="E1279" s="39"/>
      <c r="F1279" s="39" t="s">
        <v>2760</v>
      </c>
      <c r="G1279" s="39"/>
      <c r="H1279" s="39"/>
      <c r="I1279" s="76">
        <v>10200</v>
      </c>
      <c r="J1279" s="23" t="s">
        <v>49</v>
      </c>
      <c r="K1279" s="86">
        <v>2</v>
      </c>
      <c r="L1279" s="35"/>
      <c r="M1279" s="76">
        <f>I1279</f>
        <v>10200</v>
      </c>
      <c r="N1279" s="35"/>
      <c r="O1279" s="35"/>
      <c r="P1279" s="35"/>
      <c r="Q1279" s="35"/>
      <c r="R1279" s="35"/>
      <c r="S1279" s="35"/>
    </row>
    <row r="1280" spans="2:19" ht="24.75" x14ac:dyDescent="0.25">
      <c r="B1280" s="90" t="s">
        <v>2757</v>
      </c>
      <c r="C1280" s="39" t="s">
        <v>2774</v>
      </c>
      <c r="D1280" s="39" t="s">
        <v>2605</v>
      </c>
      <c r="E1280" s="39"/>
      <c r="F1280" s="39" t="s">
        <v>2759</v>
      </c>
      <c r="G1280" s="39"/>
      <c r="H1280" s="39"/>
      <c r="I1280" s="76">
        <v>921.7600000000001</v>
      </c>
      <c r="J1280" s="23" t="s">
        <v>49</v>
      </c>
      <c r="K1280" s="86">
        <v>2</v>
      </c>
      <c r="L1280" s="35"/>
      <c r="M1280" s="76">
        <f>I1280</f>
        <v>921.7600000000001</v>
      </c>
      <c r="N1280" s="35"/>
      <c r="O1280" s="35"/>
      <c r="P1280" s="35"/>
      <c r="Q1280" s="35"/>
      <c r="R1280" s="35"/>
      <c r="S1280" s="35"/>
    </row>
    <row r="1281" spans="2:19" ht="24.75" x14ac:dyDescent="0.25">
      <c r="B1281" s="90" t="s">
        <v>2757</v>
      </c>
      <c r="C1281" s="39" t="s">
        <v>2774</v>
      </c>
      <c r="D1281" s="39" t="s">
        <v>2606</v>
      </c>
      <c r="E1281" s="39"/>
      <c r="F1281" s="39" t="s">
        <v>2759</v>
      </c>
      <c r="G1281" s="39"/>
      <c r="H1281" s="39"/>
      <c r="I1281" s="76">
        <v>4480</v>
      </c>
      <c r="J1281" s="23" t="s">
        <v>49</v>
      </c>
      <c r="K1281" s="86">
        <v>2</v>
      </c>
      <c r="L1281" s="35"/>
      <c r="M1281" s="76">
        <f t="shared" ref="M1281:M1286" si="58">I1281</f>
        <v>4480</v>
      </c>
      <c r="N1281" s="35"/>
      <c r="O1281" s="35"/>
      <c r="P1281" s="35"/>
      <c r="Q1281" s="35"/>
      <c r="R1281" s="35"/>
      <c r="S1281" s="35"/>
    </row>
    <row r="1282" spans="2:19" ht="24.75" x14ac:dyDescent="0.25">
      <c r="B1282" s="90" t="s">
        <v>2757</v>
      </c>
      <c r="C1282" s="39" t="s">
        <v>2774</v>
      </c>
      <c r="D1282" s="39" t="s">
        <v>2607</v>
      </c>
      <c r="E1282" s="39"/>
      <c r="F1282" s="39" t="s">
        <v>2759</v>
      </c>
      <c r="G1282" s="39"/>
      <c r="H1282" s="39"/>
      <c r="I1282" s="76">
        <v>1680.0000000000002</v>
      </c>
      <c r="J1282" s="23" t="s">
        <v>49</v>
      </c>
      <c r="K1282" s="86">
        <v>2</v>
      </c>
      <c r="L1282" s="35"/>
      <c r="M1282" s="76">
        <f t="shared" si="58"/>
        <v>1680.0000000000002</v>
      </c>
      <c r="N1282" s="35"/>
      <c r="O1282" s="35"/>
      <c r="P1282" s="35"/>
      <c r="Q1282" s="35"/>
      <c r="R1282" s="35"/>
      <c r="S1282" s="35"/>
    </row>
    <row r="1283" spans="2:19" ht="60.75" x14ac:dyDescent="0.25">
      <c r="B1283" s="90" t="s">
        <v>2757</v>
      </c>
      <c r="C1283" s="39" t="s">
        <v>2774</v>
      </c>
      <c r="D1283" s="39" t="s">
        <v>2608</v>
      </c>
      <c r="E1283" s="39"/>
      <c r="F1283" s="39" t="s">
        <v>2759</v>
      </c>
      <c r="G1283" s="39"/>
      <c r="H1283" s="39"/>
      <c r="I1283" s="76">
        <v>2260.998</v>
      </c>
      <c r="J1283" s="23" t="s">
        <v>49</v>
      </c>
      <c r="K1283" s="86">
        <v>2</v>
      </c>
      <c r="L1283" s="35"/>
      <c r="M1283" s="76">
        <f t="shared" si="58"/>
        <v>2260.998</v>
      </c>
      <c r="N1283" s="35"/>
      <c r="O1283" s="35"/>
      <c r="P1283" s="35"/>
      <c r="Q1283" s="35"/>
      <c r="R1283" s="35"/>
      <c r="S1283" s="35"/>
    </row>
    <row r="1284" spans="2:19" ht="24.75" x14ac:dyDescent="0.25">
      <c r="B1284" s="90" t="s">
        <v>2757</v>
      </c>
      <c r="C1284" s="39" t="s">
        <v>2774</v>
      </c>
      <c r="D1284" s="39" t="s">
        <v>2609</v>
      </c>
      <c r="E1284" s="39"/>
      <c r="F1284" s="39" t="s">
        <v>2759</v>
      </c>
      <c r="G1284" s="39"/>
      <c r="H1284" s="39"/>
      <c r="I1284" s="76">
        <v>1309.5940000000001</v>
      </c>
      <c r="J1284" s="11" t="s">
        <v>2761</v>
      </c>
      <c r="K1284" s="86">
        <v>2</v>
      </c>
      <c r="L1284" s="35"/>
      <c r="M1284" s="76"/>
      <c r="N1284" s="35"/>
      <c r="O1284" s="76">
        <f>I1284</f>
        <v>1309.5940000000001</v>
      </c>
      <c r="P1284" s="35"/>
      <c r="Q1284" s="35"/>
      <c r="R1284" s="35"/>
      <c r="S1284" s="35"/>
    </row>
    <row r="1285" spans="2:19" ht="24.75" x14ac:dyDescent="0.25">
      <c r="B1285" s="90" t="s">
        <v>2757</v>
      </c>
      <c r="C1285" s="39" t="s">
        <v>2774</v>
      </c>
      <c r="D1285" s="39" t="s">
        <v>2610</v>
      </c>
      <c r="E1285" s="39"/>
      <c r="F1285" s="39" t="s">
        <v>2759</v>
      </c>
      <c r="G1285" s="39"/>
      <c r="H1285" s="39"/>
      <c r="I1285" s="76">
        <v>5419.6800000000012</v>
      </c>
      <c r="J1285" s="11" t="s">
        <v>26</v>
      </c>
      <c r="K1285" s="86">
        <v>2</v>
      </c>
      <c r="L1285" s="35"/>
      <c r="M1285" s="76"/>
      <c r="N1285" s="35"/>
      <c r="O1285" s="76">
        <f>I1285</f>
        <v>5419.6800000000012</v>
      </c>
      <c r="P1285" s="35"/>
      <c r="Q1285" s="35"/>
      <c r="R1285" s="35"/>
      <c r="S1285" s="35"/>
    </row>
    <row r="1286" spans="2:19" ht="24.75" x14ac:dyDescent="0.25">
      <c r="B1286" s="90" t="s">
        <v>2757</v>
      </c>
      <c r="C1286" s="39" t="s">
        <v>2774</v>
      </c>
      <c r="D1286" s="39" t="s">
        <v>2611</v>
      </c>
      <c r="E1286" s="39"/>
      <c r="F1286" s="39" t="s">
        <v>2759</v>
      </c>
      <c r="G1286" s="39"/>
      <c r="H1286" s="39"/>
      <c r="I1286" s="76">
        <v>2998.3409999999999</v>
      </c>
      <c r="J1286" s="23" t="s">
        <v>49</v>
      </c>
      <c r="K1286" s="86">
        <v>2</v>
      </c>
      <c r="L1286" s="35"/>
      <c r="M1286" s="76">
        <f t="shared" si="58"/>
        <v>2998.3409999999999</v>
      </c>
      <c r="N1286" s="35"/>
      <c r="O1286" s="35"/>
      <c r="P1286" s="35"/>
      <c r="Q1286" s="35"/>
      <c r="R1286" s="35"/>
      <c r="S1286" s="35"/>
    </row>
    <row r="1287" spans="2:19" ht="24.75" x14ac:dyDescent="0.25">
      <c r="B1287" s="90" t="s">
        <v>2757</v>
      </c>
      <c r="C1287" s="39" t="s">
        <v>2774</v>
      </c>
      <c r="D1287" s="39" t="s">
        <v>2612</v>
      </c>
      <c r="E1287" s="39"/>
      <c r="F1287" s="39" t="s">
        <v>2759</v>
      </c>
      <c r="G1287" s="39"/>
      <c r="H1287" s="39"/>
      <c r="I1287" s="76">
        <v>1512.0000000000002</v>
      </c>
      <c r="J1287" s="23" t="s">
        <v>49</v>
      </c>
      <c r="K1287" s="86">
        <v>2</v>
      </c>
      <c r="L1287" s="35"/>
      <c r="M1287" s="76"/>
      <c r="N1287" s="35"/>
      <c r="O1287" s="35"/>
      <c r="P1287" s="35"/>
      <c r="Q1287" s="35"/>
      <c r="R1287" s="35"/>
      <c r="S1287" s="76">
        <f>I1287</f>
        <v>1512.0000000000002</v>
      </c>
    </row>
    <row r="1288" spans="2:19" ht="48.75" x14ac:dyDescent="0.25">
      <c r="B1288" s="90" t="s">
        <v>2757</v>
      </c>
      <c r="C1288" s="39" t="s">
        <v>2774</v>
      </c>
      <c r="D1288" s="39" t="s">
        <v>2613</v>
      </c>
      <c r="E1288" s="39"/>
      <c r="F1288" s="39" t="s">
        <v>2759</v>
      </c>
      <c r="G1288" s="39"/>
      <c r="H1288" s="39"/>
      <c r="I1288" s="76">
        <v>35807.360000000001</v>
      </c>
      <c r="J1288" s="11" t="s">
        <v>2761</v>
      </c>
      <c r="K1288" s="86">
        <v>2</v>
      </c>
      <c r="L1288" s="35"/>
      <c r="M1288" s="76"/>
      <c r="N1288" s="35"/>
      <c r="O1288" s="35"/>
      <c r="P1288" s="35"/>
      <c r="Q1288" s="76">
        <f>I1288</f>
        <v>35807.360000000001</v>
      </c>
      <c r="R1288" s="35"/>
      <c r="S1288" s="35"/>
    </row>
    <row r="1289" spans="2:19" ht="24.75" x14ac:dyDescent="0.25">
      <c r="B1289" s="90" t="s">
        <v>2757</v>
      </c>
      <c r="C1289" s="39" t="s">
        <v>2774</v>
      </c>
      <c r="D1289" s="39" t="s">
        <v>2614</v>
      </c>
      <c r="E1289" s="39"/>
      <c r="F1289" s="39" t="s">
        <v>2759</v>
      </c>
      <c r="G1289" s="39"/>
      <c r="H1289" s="39"/>
      <c r="I1289" s="76">
        <v>1187.2</v>
      </c>
      <c r="J1289" s="23" t="s">
        <v>49</v>
      </c>
      <c r="K1289" s="86">
        <v>2</v>
      </c>
      <c r="L1289" s="35"/>
      <c r="M1289" s="76">
        <f t="shared" ref="M1289:M1294" si="59">I1289</f>
        <v>1187.2</v>
      </c>
      <c r="N1289" s="35"/>
      <c r="O1289" s="35"/>
      <c r="P1289" s="35"/>
      <c r="Q1289" s="35"/>
      <c r="R1289" s="35"/>
      <c r="S1289" s="35"/>
    </row>
    <row r="1290" spans="2:19" ht="24.75" x14ac:dyDescent="0.25">
      <c r="B1290" s="90" t="s">
        <v>2757</v>
      </c>
      <c r="C1290" s="39" t="s">
        <v>2774</v>
      </c>
      <c r="D1290" s="39" t="s">
        <v>2615</v>
      </c>
      <c r="E1290" s="39"/>
      <c r="F1290" s="39" t="s">
        <v>2759</v>
      </c>
      <c r="G1290" s="39"/>
      <c r="H1290" s="39"/>
      <c r="I1290" s="76">
        <v>241.92000000000002</v>
      </c>
      <c r="J1290" s="23" t="s">
        <v>49</v>
      </c>
      <c r="K1290" s="86">
        <v>2</v>
      </c>
      <c r="L1290" s="35"/>
      <c r="M1290" s="76">
        <f t="shared" si="59"/>
        <v>241.92000000000002</v>
      </c>
      <c r="N1290" s="35"/>
      <c r="O1290" s="35"/>
      <c r="P1290" s="35"/>
      <c r="Q1290" s="35"/>
      <c r="R1290" s="35"/>
      <c r="S1290" s="35"/>
    </row>
    <row r="1291" spans="2:19" ht="24.75" x14ac:dyDescent="0.25">
      <c r="B1291" s="90" t="s">
        <v>2757</v>
      </c>
      <c r="C1291" s="39" t="s">
        <v>2774</v>
      </c>
      <c r="D1291" s="39" t="s">
        <v>2616</v>
      </c>
      <c r="E1291" s="39"/>
      <c r="F1291" s="39" t="s">
        <v>2759</v>
      </c>
      <c r="G1291" s="39"/>
      <c r="H1291" s="39"/>
      <c r="I1291" s="76">
        <v>2499.8400000000006</v>
      </c>
      <c r="J1291" s="23" t="s">
        <v>49</v>
      </c>
      <c r="K1291" s="86">
        <v>2</v>
      </c>
      <c r="L1291" s="35"/>
      <c r="M1291" s="76">
        <f t="shared" si="59"/>
        <v>2499.8400000000006</v>
      </c>
      <c r="N1291" s="35"/>
      <c r="O1291" s="35"/>
      <c r="P1291" s="35"/>
      <c r="Q1291" s="35"/>
      <c r="R1291" s="35"/>
      <c r="S1291" s="35"/>
    </row>
    <row r="1292" spans="2:19" ht="36.75" x14ac:dyDescent="0.25">
      <c r="B1292" s="90" t="s">
        <v>2757</v>
      </c>
      <c r="C1292" s="39" t="s">
        <v>2774</v>
      </c>
      <c r="D1292" s="39" t="s">
        <v>2617</v>
      </c>
      <c r="E1292" s="39"/>
      <c r="F1292" s="39" t="s">
        <v>2759</v>
      </c>
      <c r="G1292" s="39"/>
      <c r="H1292" s="39"/>
      <c r="I1292" s="76">
        <v>8852</v>
      </c>
      <c r="J1292" s="11" t="s">
        <v>2761</v>
      </c>
      <c r="K1292" s="86">
        <v>2</v>
      </c>
      <c r="L1292" s="35"/>
      <c r="M1292" s="76">
        <f t="shared" si="59"/>
        <v>8852</v>
      </c>
      <c r="N1292" s="35"/>
      <c r="O1292" s="35"/>
      <c r="P1292" s="35"/>
      <c r="Q1292" s="35"/>
      <c r="R1292" s="35"/>
      <c r="S1292" s="35"/>
    </row>
    <row r="1293" spans="2:19" ht="48.75" x14ac:dyDescent="0.25">
      <c r="B1293" s="90" t="s">
        <v>2757</v>
      </c>
      <c r="C1293" s="39" t="s">
        <v>2774</v>
      </c>
      <c r="D1293" s="39" t="s">
        <v>2618</v>
      </c>
      <c r="E1293" s="39"/>
      <c r="F1293" s="39" t="s">
        <v>2759</v>
      </c>
      <c r="G1293" s="39"/>
      <c r="H1293" s="39"/>
      <c r="I1293" s="76">
        <v>4194.1760000000004</v>
      </c>
      <c r="J1293" s="23" t="s">
        <v>49</v>
      </c>
      <c r="K1293" s="86">
        <v>2</v>
      </c>
      <c r="L1293" s="35"/>
      <c r="M1293" s="76">
        <f t="shared" si="59"/>
        <v>4194.1760000000004</v>
      </c>
      <c r="N1293" s="35"/>
      <c r="O1293" s="35"/>
      <c r="P1293" s="35"/>
      <c r="Q1293" s="35"/>
      <c r="R1293" s="35"/>
      <c r="S1293" s="35"/>
    </row>
    <row r="1294" spans="2:19" ht="24.75" x14ac:dyDescent="0.25">
      <c r="B1294" s="90" t="s">
        <v>2757</v>
      </c>
      <c r="C1294" s="39" t="s">
        <v>2774</v>
      </c>
      <c r="D1294" s="39" t="s">
        <v>2619</v>
      </c>
      <c r="E1294" s="39"/>
      <c r="F1294" s="39" t="s">
        <v>2759</v>
      </c>
      <c r="G1294" s="39"/>
      <c r="H1294" s="39"/>
      <c r="I1294" s="76">
        <v>9051.84</v>
      </c>
      <c r="J1294" s="23" t="s">
        <v>49</v>
      </c>
      <c r="K1294" s="86">
        <v>2</v>
      </c>
      <c r="L1294" s="35"/>
      <c r="M1294" s="76">
        <f t="shared" si="59"/>
        <v>9051.84</v>
      </c>
      <c r="N1294" s="35"/>
      <c r="O1294" s="35"/>
      <c r="P1294" s="35"/>
      <c r="Q1294" s="35"/>
      <c r="R1294" s="35"/>
      <c r="S1294" s="35"/>
    </row>
    <row r="1295" spans="2:19" ht="36.75" x14ac:dyDescent="0.25">
      <c r="B1295" s="90" t="s">
        <v>2757</v>
      </c>
      <c r="C1295" s="39" t="s">
        <v>2774</v>
      </c>
      <c r="D1295" s="39" t="s">
        <v>2620</v>
      </c>
      <c r="E1295" s="39"/>
      <c r="F1295" s="39" t="s">
        <v>2759</v>
      </c>
      <c r="G1295" s="39"/>
      <c r="H1295" s="39"/>
      <c r="I1295" s="76">
        <v>6829.76</v>
      </c>
      <c r="J1295" s="23" t="s">
        <v>49</v>
      </c>
      <c r="K1295" s="86">
        <v>2</v>
      </c>
      <c r="L1295" s="35"/>
      <c r="M1295" s="76">
        <f t="shared" ref="M1295:M1339" si="60">I1295</f>
        <v>6829.76</v>
      </c>
      <c r="N1295" s="35"/>
      <c r="O1295" s="35"/>
      <c r="P1295" s="35"/>
      <c r="Q1295" s="35"/>
      <c r="R1295" s="35"/>
      <c r="S1295" s="35"/>
    </row>
    <row r="1296" spans="2:19" ht="24.75" x14ac:dyDescent="0.25">
      <c r="B1296" s="90" t="s">
        <v>2757</v>
      </c>
      <c r="C1296" s="39" t="s">
        <v>2774</v>
      </c>
      <c r="D1296" s="39" t="s">
        <v>2621</v>
      </c>
      <c r="E1296" s="39"/>
      <c r="F1296" s="39" t="s">
        <v>2759</v>
      </c>
      <c r="G1296" s="39"/>
      <c r="H1296" s="39"/>
      <c r="I1296" s="76">
        <v>9004.3520000000008</v>
      </c>
      <c r="J1296" s="23" t="s">
        <v>49</v>
      </c>
      <c r="K1296" s="86">
        <v>2</v>
      </c>
      <c r="L1296" s="35"/>
      <c r="M1296" s="76">
        <f t="shared" si="60"/>
        <v>9004.3520000000008</v>
      </c>
      <c r="N1296" s="35"/>
      <c r="O1296" s="35"/>
      <c r="P1296" s="35"/>
      <c r="Q1296" s="35"/>
      <c r="R1296" s="35"/>
      <c r="S1296" s="35"/>
    </row>
    <row r="1297" spans="2:19" ht="48.75" x14ac:dyDescent="0.25">
      <c r="B1297" s="90" t="s">
        <v>2757</v>
      </c>
      <c r="C1297" s="39" t="s">
        <v>2774</v>
      </c>
      <c r="D1297" s="39" t="s">
        <v>2622</v>
      </c>
      <c r="E1297" s="39"/>
      <c r="F1297" s="39" t="s">
        <v>2759</v>
      </c>
      <c r="G1297" s="39"/>
      <c r="H1297" s="39"/>
      <c r="I1297" s="76">
        <v>1240.0640000000003</v>
      </c>
      <c r="J1297" s="23" t="s">
        <v>49</v>
      </c>
      <c r="K1297" s="86">
        <v>2</v>
      </c>
      <c r="L1297" s="35"/>
      <c r="M1297" s="76">
        <f t="shared" si="60"/>
        <v>1240.0640000000003</v>
      </c>
      <c r="N1297" s="35"/>
      <c r="O1297" s="35"/>
      <c r="P1297" s="35"/>
      <c r="Q1297" s="35"/>
      <c r="R1297" s="35"/>
      <c r="S1297" s="35"/>
    </row>
    <row r="1298" spans="2:19" ht="24.75" x14ac:dyDescent="0.25">
      <c r="B1298" s="90" t="s">
        <v>2757</v>
      </c>
      <c r="C1298" s="39" t="s">
        <v>2774</v>
      </c>
      <c r="D1298" s="39" t="s">
        <v>2623</v>
      </c>
      <c r="E1298" s="39"/>
      <c r="F1298" s="39" t="s">
        <v>2759</v>
      </c>
      <c r="G1298" s="39"/>
      <c r="H1298" s="39"/>
      <c r="I1298" s="76">
        <v>4072.32</v>
      </c>
      <c r="J1298" s="23" t="s">
        <v>49</v>
      </c>
      <c r="K1298" s="86">
        <v>2</v>
      </c>
      <c r="L1298" s="35"/>
      <c r="M1298" s="76">
        <f t="shared" si="60"/>
        <v>4072.32</v>
      </c>
      <c r="N1298" s="35"/>
      <c r="O1298" s="35"/>
      <c r="P1298" s="35"/>
      <c r="Q1298" s="35"/>
      <c r="R1298" s="35"/>
      <c r="S1298" s="35"/>
    </row>
    <row r="1299" spans="2:19" ht="24.75" x14ac:dyDescent="0.25">
      <c r="B1299" s="90" t="s">
        <v>2757</v>
      </c>
      <c r="C1299" s="39" t="s">
        <v>2774</v>
      </c>
      <c r="D1299" s="39" t="s">
        <v>2624</v>
      </c>
      <c r="E1299" s="39"/>
      <c r="F1299" s="39" t="s">
        <v>2759</v>
      </c>
      <c r="G1299" s="39"/>
      <c r="H1299" s="39"/>
      <c r="I1299" s="76">
        <v>1680</v>
      </c>
      <c r="J1299" s="23" t="s">
        <v>49</v>
      </c>
      <c r="K1299" s="86">
        <v>2</v>
      </c>
      <c r="L1299" s="35"/>
      <c r="M1299" s="76">
        <f t="shared" si="60"/>
        <v>1680</v>
      </c>
      <c r="N1299" s="35"/>
      <c r="O1299" s="35"/>
      <c r="P1299" s="35"/>
      <c r="Q1299" s="35"/>
      <c r="R1299" s="35"/>
      <c r="S1299" s="35"/>
    </row>
    <row r="1300" spans="2:19" ht="24.75" x14ac:dyDescent="0.25">
      <c r="B1300" s="90" t="s">
        <v>2757</v>
      </c>
      <c r="C1300" s="39" t="s">
        <v>2774</v>
      </c>
      <c r="D1300" s="39" t="s">
        <v>2625</v>
      </c>
      <c r="E1300" s="39"/>
      <c r="F1300" s="39" t="s">
        <v>2759</v>
      </c>
      <c r="G1300" s="39"/>
      <c r="H1300" s="39"/>
      <c r="I1300" s="76">
        <v>2499.8400000000006</v>
      </c>
      <c r="J1300" s="23" t="s">
        <v>49</v>
      </c>
      <c r="K1300" s="86">
        <v>2</v>
      </c>
      <c r="L1300" s="35"/>
      <c r="M1300" s="76">
        <f t="shared" si="60"/>
        <v>2499.8400000000006</v>
      </c>
      <c r="N1300" s="35"/>
      <c r="O1300" s="35"/>
      <c r="P1300" s="35"/>
      <c r="Q1300" s="35"/>
      <c r="R1300" s="35"/>
      <c r="S1300" s="35"/>
    </row>
    <row r="1301" spans="2:19" ht="24.75" x14ac:dyDescent="0.25">
      <c r="B1301" s="90" t="s">
        <v>2757</v>
      </c>
      <c r="C1301" s="39" t="s">
        <v>2774</v>
      </c>
      <c r="D1301" s="39" t="s">
        <v>2626</v>
      </c>
      <c r="E1301" s="39"/>
      <c r="F1301" s="39" t="s">
        <v>2759</v>
      </c>
      <c r="G1301" s="39"/>
      <c r="H1301" s="39"/>
      <c r="I1301" s="76">
        <v>499.96800000000002</v>
      </c>
      <c r="J1301" s="23" t="s">
        <v>49</v>
      </c>
      <c r="K1301" s="86">
        <v>2</v>
      </c>
      <c r="L1301" s="35"/>
      <c r="M1301" s="76">
        <f t="shared" si="60"/>
        <v>499.96800000000002</v>
      </c>
      <c r="N1301" s="35"/>
      <c r="O1301" s="35"/>
      <c r="P1301" s="35"/>
      <c r="Q1301" s="35"/>
      <c r="R1301" s="35"/>
      <c r="S1301" s="35"/>
    </row>
    <row r="1302" spans="2:19" ht="24.75" x14ac:dyDescent="0.25">
      <c r="B1302" s="90" t="s">
        <v>2757</v>
      </c>
      <c r="C1302" s="39" t="s">
        <v>2774</v>
      </c>
      <c r="D1302" s="39" t="s">
        <v>2627</v>
      </c>
      <c r="E1302" s="39"/>
      <c r="F1302" s="39" t="s">
        <v>2759</v>
      </c>
      <c r="G1302" s="39"/>
      <c r="H1302" s="39"/>
      <c r="I1302" s="76">
        <v>2314.2199999999998</v>
      </c>
      <c r="J1302" s="23" t="s">
        <v>49</v>
      </c>
      <c r="K1302" s="86">
        <v>2</v>
      </c>
      <c r="L1302" s="35"/>
      <c r="M1302" s="76">
        <f t="shared" si="60"/>
        <v>2314.2199999999998</v>
      </c>
      <c r="N1302" s="35"/>
      <c r="O1302" s="35"/>
      <c r="P1302" s="35"/>
      <c r="Q1302" s="35"/>
      <c r="R1302" s="35"/>
      <c r="S1302" s="35"/>
    </row>
    <row r="1303" spans="2:19" ht="24.75" x14ac:dyDescent="0.25">
      <c r="B1303" s="90" t="s">
        <v>2757</v>
      </c>
      <c r="C1303" s="39" t="s">
        <v>2774</v>
      </c>
      <c r="D1303" s="39" t="s">
        <v>2628</v>
      </c>
      <c r="E1303" s="39"/>
      <c r="F1303" s="39" t="s">
        <v>2759</v>
      </c>
      <c r="G1303" s="39"/>
      <c r="H1303" s="39"/>
      <c r="I1303" s="76">
        <v>4778.2110000000002</v>
      </c>
      <c r="J1303" s="23" t="s">
        <v>49</v>
      </c>
      <c r="K1303" s="86">
        <v>2</v>
      </c>
      <c r="L1303" s="35"/>
      <c r="M1303" s="76">
        <f t="shared" si="60"/>
        <v>4778.2110000000002</v>
      </c>
      <c r="N1303" s="35"/>
      <c r="O1303" s="35"/>
      <c r="P1303" s="35"/>
      <c r="Q1303" s="35"/>
      <c r="R1303" s="35"/>
      <c r="S1303" s="35"/>
    </row>
    <row r="1304" spans="2:19" ht="24.75" x14ac:dyDescent="0.25">
      <c r="B1304" s="90" t="s">
        <v>2757</v>
      </c>
      <c r="C1304" s="39" t="s">
        <v>2774</v>
      </c>
      <c r="D1304" s="39" t="s">
        <v>2629</v>
      </c>
      <c r="E1304" s="39"/>
      <c r="F1304" s="39" t="s">
        <v>2759</v>
      </c>
      <c r="G1304" s="39"/>
      <c r="H1304" s="39"/>
      <c r="I1304" s="76">
        <v>2807.3069999999998</v>
      </c>
      <c r="J1304" s="23" t="s">
        <v>49</v>
      </c>
      <c r="K1304" s="86">
        <v>2</v>
      </c>
      <c r="L1304" s="35"/>
      <c r="M1304" s="76">
        <f t="shared" si="60"/>
        <v>2807.3069999999998</v>
      </c>
      <c r="N1304" s="35"/>
      <c r="O1304" s="35"/>
      <c r="P1304" s="35"/>
      <c r="Q1304" s="35"/>
      <c r="R1304" s="35"/>
      <c r="S1304" s="35"/>
    </row>
    <row r="1305" spans="2:19" ht="24.75" x14ac:dyDescent="0.25">
      <c r="B1305" s="90" t="s">
        <v>2757</v>
      </c>
      <c r="C1305" s="39" t="s">
        <v>2774</v>
      </c>
      <c r="D1305" s="39" t="s">
        <v>2630</v>
      </c>
      <c r="E1305" s="39"/>
      <c r="F1305" s="39" t="s">
        <v>2759</v>
      </c>
      <c r="G1305" s="39"/>
      <c r="H1305" s="39"/>
      <c r="I1305" s="76">
        <v>3920.0000000000005</v>
      </c>
      <c r="J1305" s="23" t="s">
        <v>49</v>
      </c>
      <c r="K1305" s="86">
        <v>2</v>
      </c>
      <c r="L1305" s="35"/>
      <c r="M1305" s="76">
        <f t="shared" si="60"/>
        <v>3920.0000000000005</v>
      </c>
      <c r="N1305" s="35"/>
      <c r="O1305" s="35"/>
      <c r="P1305" s="35"/>
      <c r="Q1305" s="35"/>
      <c r="R1305" s="35"/>
      <c r="S1305" s="35"/>
    </row>
    <row r="1306" spans="2:19" ht="24.75" x14ac:dyDescent="0.25">
      <c r="B1306" s="90" t="s">
        <v>2757</v>
      </c>
      <c r="C1306" s="39" t="s">
        <v>2774</v>
      </c>
      <c r="D1306" s="39" t="s">
        <v>2631</v>
      </c>
      <c r="E1306" s="39"/>
      <c r="F1306" s="39" t="s">
        <v>2759</v>
      </c>
      <c r="G1306" s="39"/>
      <c r="H1306" s="39"/>
      <c r="I1306" s="76">
        <v>224.00000000000003</v>
      </c>
      <c r="J1306" s="23" t="s">
        <v>49</v>
      </c>
      <c r="K1306" s="86">
        <v>2</v>
      </c>
      <c r="L1306" s="35"/>
      <c r="M1306" s="76">
        <f t="shared" si="60"/>
        <v>224.00000000000003</v>
      </c>
      <c r="N1306" s="35"/>
      <c r="O1306" s="35"/>
      <c r="P1306" s="35"/>
      <c r="Q1306" s="35"/>
      <c r="R1306" s="35"/>
      <c r="S1306" s="35"/>
    </row>
    <row r="1307" spans="2:19" ht="36.75" x14ac:dyDescent="0.25">
      <c r="B1307" s="90" t="s">
        <v>2757</v>
      </c>
      <c r="C1307" s="39" t="s">
        <v>2774</v>
      </c>
      <c r="D1307" s="39" t="s">
        <v>2632</v>
      </c>
      <c r="E1307" s="39"/>
      <c r="F1307" s="39" t="s">
        <v>2759</v>
      </c>
      <c r="G1307" s="39"/>
      <c r="H1307" s="39"/>
      <c r="I1307" s="76">
        <v>224.00000000000003</v>
      </c>
      <c r="J1307" s="23" t="s">
        <v>49</v>
      </c>
      <c r="K1307" s="86">
        <v>2</v>
      </c>
      <c r="L1307" s="35"/>
      <c r="M1307" s="76">
        <f t="shared" si="60"/>
        <v>224.00000000000003</v>
      </c>
      <c r="N1307" s="35"/>
      <c r="O1307" s="35"/>
      <c r="P1307" s="35"/>
      <c r="Q1307" s="35"/>
      <c r="R1307" s="35"/>
      <c r="S1307" s="35"/>
    </row>
    <row r="1308" spans="2:19" ht="24.75" x14ac:dyDescent="0.25">
      <c r="B1308" s="90" t="s">
        <v>2757</v>
      </c>
      <c r="C1308" s="39" t="s">
        <v>2774</v>
      </c>
      <c r="D1308" s="39" t="s">
        <v>2633</v>
      </c>
      <c r="E1308" s="39"/>
      <c r="F1308" s="39" t="s">
        <v>2759</v>
      </c>
      <c r="G1308" s="39"/>
      <c r="H1308" s="39"/>
      <c r="I1308" s="76">
        <v>887.04000000000008</v>
      </c>
      <c r="J1308" s="23" t="s">
        <v>49</v>
      </c>
      <c r="K1308" s="86">
        <v>2</v>
      </c>
      <c r="L1308" s="35"/>
      <c r="M1308" s="76">
        <f t="shared" si="60"/>
        <v>887.04000000000008</v>
      </c>
      <c r="N1308" s="35"/>
      <c r="O1308" s="35"/>
      <c r="P1308" s="35"/>
      <c r="Q1308" s="35"/>
      <c r="R1308" s="35"/>
      <c r="S1308" s="35"/>
    </row>
    <row r="1309" spans="2:19" ht="48.75" x14ac:dyDescent="0.25">
      <c r="B1309" s="90" t="s">
        <v>2757</v>
      </c>
      <c r="C1309" s="39" t="s">
        <v>2774</v>
      </c>
      <c r="D1309" s="39" t="s">
        <v>2634</v>
      </c>
      <c r="E1309" s="39"/>
      <c r="F1309" s="39" t="s">
        <v>2759</v>
      </c>
      <c r="G1309" s="39"/>
      <c r="H1309" s="39"/>
      <c r="I1309" s="76">
        <v>22.413</v>
      </c>
      <c r="J1309" s="11" t="s">
        <v>26</v>
      </c>
      <c r="K1309" s="86">
        <v>2</v>
      </c>
      <c r="L1309" s="35"/>
      <c r="M1309" s="76">
        <f t="shared" si="60"/>
        <v>22.413</v>
      </c>
      <c r="N1309" s="35"/>
      <c r="O1309" s="35"/>
      <c r="P1309" s="35"/>
      <c r="Q1309" s="35"/>
      <c r="R1309" s="35"/>
      <c r="S1309" s="35"/>
    </row>
    <row r="1310" spans="2:19" ht="60.75" x14ac:dyDescent="0.25">
      <c r="B1310" s="90" t="s">
        <v>2757</v>
      </c>
      <c r="C1310" s="39" t="s">
        <v>2774</v>
      </c>
      <c r="D1310" s="39" t="s">
        <v>2635</v>
      </c>
      <c r="E1310" s="39"/>
      <c r="F1310" s="39" t="s">
        <v>2759</v>
      </c>
      <c r="G1310" s="39"/>
      <c r="H1310" s="39"/>
      <c r="I1310" s="76">
        <v>22.413</v>
      </c>
      <c r="J1310" s="11" t="s">
        <v>26</v>
      </c>
      <c r="K1310" s="86">
        <v>2</v>
      </c>
      <c r="L1310" s="35"/>
      <c r="M1310" s="76">
        <f t="shared" si="60"/>
        <v>22.413</v>
      </c>
      <c r="N1310" s="35"/>
      <c r="O1310" s="35"/>
      <c r="P1310" s="35"/>
      <c r="Q1310" s="35"/>
      <c r="R1310" s="35"/>
      <c r="S1310" s="35"/>
    </row>
    <row r="1311" spans="2:19" ht="60.75" x14ac:dyDescent="0.25">
      <c r="B1311" s="90" t="s">
        <v>2757</v>
      </c>
      <c r="C1311" s="39" t="s">
        <v>2774</v>
      </c>
      <c r="D1311" s="39" t="s">
        <v>2636</v>
      </c>
      <c r="E1311" s="39"/>
      <c r="F1311" s="39" t="s">
        <v>2759</v>
      </c>
      <c r="G1311" s="39"/>
      <c r="H1311" s="39"/>
      <c r="I1311" s="76">
        <v>22.413</v>
      </c>
      <c r="J1311" s="11" t="s">
        <v>26</v>
      </c>
      <c r="K1311" s="86">
        <v>2</v>
      </c>
      <c r="L1311" s="35"/>
      <c r="M1311" s="76">
        <f t="shared" si="60"/>
        <v>22.413</v>
      </c>
      <c r="N1311" s="35"/>
      <c r="O1311" s="35"/>
      <c r="P1311" s="35"/>
      <c r="Q1311" s="35"/>
      <c r="R1311" s="35"/>
      <c r="S1311" s="35"/>
    </row>
    <row r="1312" spans="2:19" ht="72.75" x14ac:dyDescent="0.25">
      <c r="B1312" s="90" t="s">
        <v>2757</v>
      </c>
      <c r="C1312" s="39" t="s">
        <v>2774</v>
      </c>
      <c r="D1312" s="39" t="s">
        <v>2637</v>
      </c>
      <c r="E1312" s="39"/>
      <c r="F1312" s="39" t="s">
        <v>2759</v>
      </c>
      <c r="G1312" s="39"/>
      <c r="H1312" s="39"/>
      <c r="I1312" s="76">
        <v>22.413</v>
      </c>
      <c r="J1312" s="11" t="s">
        <v>26</v>
      </c>
      <c r="K1312" s="86">
        <v>2</v>
      </c>
      <c r="L1312" s="35"/>
      <c r="M1312" s="76">
        <f t="shared" si="60"/>
        <v>22.413</v>
      </c>
      <c r="N1312" s="35"/>
      <c r="O1312" s="35"/>
      <c r="P1312" s="35"/>
      <c r="Q1312" s="35"/>
      <c r="R1312" s="35"/>
      <c r="S1312" s="35"/>
    </row>
    <row r="1313" spans="2:19" ht="48.75" x14ac:dyDescent="0.25">
      <c r="B1313" s="90" t="s">
        <v>2757</v>
      </c>
      <c r="C1313" s="39" t="s">
        <v>2774</v>
      </c>
      <c r="D1313" s="39" t="s">
        <v>2638</v>
      </c>
      <c r="E1313" s="39"/>
      <c r="F1313" s="39" t="s">
        <v>2759</v>
      </c>
      <c r="G1313" s="39"/>
      <c r="H1313" s="39"/>
      <c r="I1313" s="76">
        <v>22.413</v>
      </c>
      <c r="J1313" s="11" t="s">
        <v>26</v>
      </c>
      <c r="K1313" s="86">
        <v>2</v>
      </c>
      <c r="L1313" s="35"/>
      <c r="M1313" s="76">
        <f t="shared" si="60"/>
        <v>22.413</v>
      </c>
      <c r="N1313" s="35"/>
      <c r="O1313" s="35"/>
      <c r="P1313" s="35"/>
      <c r="Q1313" s="35"/>
      <c r="R1313" s="35"/>
      <c r="S1313" s="35"/>
    </row>
    <row r="1314" spans="2:19" ht="72.75" x14ac:dyDescent="0.25">
      <c r="B1314" s="90" t="s">
        <v>2757</v>
      </c>
      <c r="C1314" s="39" t="s">
        <v>2774</v>
      </c>
      <c r="D1314" s="39" t="s">
        <v>2639</v>
      </c>
      <c r="E1314" s="39"/>
      <c r="F1314" s="39" t="s">
        <v>2759</v>
      </c>
      <c r="G1314" s="39"/>
      <c r="H1314" s="39"/>
      <c r="I1314" s="76">
        <v>22.413</v>
      </c>
      <c r="J1314" s="11" t="s">
        <v>26</v>
      </c>
      <c r="K1314" s="86">
        <v>2</v>
      </c>
      <c r="L1314" s="35"/>
      <c r="M1314" s="76">
        <f t="shared" si="60"/>
        <v>22.413</v>
      </c>
      <c r="N1314" s="35"/>
      <c r="O1314" s="35"/>
      <c r="P1314" s="35"/>
      <c r="Q1314" s="35"/>
      <c r="R1314" s="35"/>
      <c r="S1314" s="35"/>
    </row>
    <row r="1315" spans="2:19" ht="48.75" x14ac:dyDescent="0.25">
      <c r="B1315" s="90" t="s">
        <v>2757</v>
      </c>
      <c r="C1315" s="39" t="s">
        <v>2774</v>
      </c>
      <c r="D1315" s="39" t="s">
        <v>2640</v>
      </c>
      <c r="E1315" s="39"/>
      <c r="F1315" s="39" t="s">
        <v>2759</v>
      </c>
      <c r="G1315" s="39"/>
      <c r="H1315" s="39"/>
      <c r="I1315" s="76">
        <v>22.414000000000001</v>
      </c>
      <c r="J1315" s="11" t="s">
        <v>26</v>
      </c>
      <c r="K1315" s="86">
        <v>2</v>
      </c>
      <c r="L1315" s="35"/>
      <c r="M1315" s="76">
        <f t="shared" si="60"/>
        <v>22.414000000000001</v>
      </c>
      <c r="N1315" s="35"/>
      <c r="O1315" s="35"/>
      <c r="P1315" s="35"/>
      <c r="Q1315" s="35"/>
      <c r="R1315" s="35"/>
      <c r="S1315" s="35"/>
    </row>
    <row r="1316" spans="2:19" ht="48.75" x14ac:dyDescent="0.25">
      <c r="B1316" s="90" t="s">
        <v>2757</v>
      </c>
      <c r="C1316" s="39" t="s">
        <v>2774</v>
      </c>
      <c r="D1316" s="39" t="s">
        <v>2641</v>
      </c>
      <c r="E1316" s="39"/>
      <c r="F1316" s="39" t="s">
        <v>2759</v>
      </c>
      <c r="G1316" s="39"/>
      <c r="H1316" s="39"/>
      <c r="I1316" s="76">
        <v>22.414000000000001</v>
      </c>
      <c r="J1316" s="11" t="s">
        <v>26</v>
      </c>
      <c r="K1316" s="86">
        <v>2</v>
      </c>
      <c r="L1316" s="35"/>
      <c r="M1316" s="76">
        <f t="shared" si="60"/>
        <v>22.414000000000001</v>
      </c>
      <c r="N1316" s="35"/>
      <c r="O1316" s="35"/>
      <c r="P1316" s="35"/>
      <c r="Q1316" s="35"/>
      <c r="R1316" s="35"/>
      <c r="S1316" s="35"/>
    </row>
    <row r="1317" spans="2:19" ht="60.75" x14ac:dyDescent="0.25">
      <c r="B1317" s="90" t="s">
        <v>2757</v>
      </c>
      <c r="C1317" s="39" t="s">
        <v>2774</v>
      </c>
      <c r="D1317" s="39" t="s">
        <v>2642</v>
      </c>
      <c r="E1317" s="39"/>
      <c r="F1317" s="39" t="s">
        <v>2759</v>
      </c>
      <c r="G1317" s="39"/>
      <c r="H1317" s="39"/>
      <c r="I1317" s="76">
        <v>22.414000000000001</v>
      </c>
      <c r="J1317" s="11" t="s">
        <v>26</v>
      </c>
      <c r="K1317" s="86">
        <v>2</v>
      </c>
      <c r="L1317" s="35"/>
      <c r="M1317" s="76">
        <f t="shared" si="60"/>
        <v>22.414000000000001</v>
      </c>
      <c r="N1317" s="35"/>
      <c r="O1317" s="35"/>
      <c r="P1317" s="35"/>
      <c r="Q1317" s="35"/>
      <c r="R1317" s="35"/>
      <c r="S1317" s="35"/>
    </row>
    <row r="1318" spans="2:19" ht="60.75" x14ac:dyDescent="0.25">
      <c r="B1318" s="90" t="s">
        <v>2757</v>
      </c>
      <c r="C1318" s="39" t="s">
        <v>2774</v>
      </c>
      <c r="D1318" s="39" t="s">
        <v>2643</v>
      </c>
      <c r="E1318" s="39"/>
      <c r="F1318" s="39" t="s">
        <v>2759</v>
      </c>
      <c r="G1318" s="39"/>
      <c r="H1318" s="39"/>
      <c r="I1318" s="76">
        <v>22.414000000000001</v>
      </c>
      <c r="J1318" s="11" t="s">
        <v>26</v>
      </c>
      <c r="K1318" s="86">
        <v>2</v>
      </c>
      <c r="L1318" s="35"/>
      <c r="M1318" s="76">
        <f t="shared" si="60"/>
        <v>22.414000000000001</v>
      </c>
      <c r="N1318" s="35"/>
      <c r="O1318" s="35"/>
      <c r="P1318" s="35"/>
      <c r="Q1318" s="35"/>
      <c r="R1318" s="35"/>
      <c r="S1318" s="35"/>
    </row>
    <row r="1319" spans="2:19" ht="72.75" x14ac:dyDescent="0.25">
      <c r="B1319" s="90" t="s">
        <v>2757</v>
      </c>
      <c r="C1319" s="39" t="s">
        <v>2774</v>
      </c>
      <c r="D1319" s="39" t="s">
        <v>2644</v>
      </c>
      <c r="E1319" s="39"/>
      <c r="F1319" s="39" t="s">
        <v>2759</v>
      </c>
      <c r="G1319" s="39"/>
      <c r="H1319" s="39"/>
      <c r="I1319" s="76">
        <v>22.414000000000001</v>
      </c>
      <c r="J1319" s="11" t="s">
        <v>26</v>
      </c>
      <c r="K1319" s="86">
        <v>2</v>
      </c>
      <c r="L1319" s="35"/>
      <c r="M1319" s="76">
        <f t="shared" si="60"/>
        <v>22.414000000000001</v>
      </c>
      <c r="N1319" s="35"/>
      <c r="O1319" s="35"/>
      <c r="P1319" s="35"/>
      <c r="Q1319" s="35"/>
      <c r="R1319" s="35"/>
      <c r="S1319" s="35"/>
    </row>
    <row r="1320" spans="2:19" ht="60.75" x14ac:dyDescent="0.25">
      <c r="B1320" s="90" t="s">
        <v>2757</v>
      </c>
      <c r="C1320" s="39" t="s">
        <v>2774</v>
      </c>
      <c r="D1320" s="39" t="s">
        <v>2645</v>
      </c>
      <c r="E1320" s="39"/>
      <c r="F1320" s="39" t="s">
        <v>2759</v>
      </c>
      <c r="G1320" s="39"/>
      <c r="H1320" s="39"/>
      <c r="I1320" s="76">
        <v>22.414000000000001</v>
      </c>
      <c r="J1320" s="11" t="s">
        <v>26</v>
      </c>
      <c r="K1320" s="86">
        <v>2</v>
      </c>
      <c r="L1320" s="35"/>
      <c r="M1320" s="76">
        <f t="shared" si="60"/>
        <v>22.414000000000001</v>
      </c>
      <c r="N1320" s="35"/>
      <c r="O1320" s="35"/>
      <c r="P1320" s="35"/>
      <c r="Q1320" s="35"/>
      <c r="R1320" s="35"/>
      <c r="S1320" s="35"/>
    </row>
    <row r="1321" spans="2:19" ht="60.75" x14ac:dyDescent="0.25">
      <c r="B1321" s="90" t="s">
        <v>2757</v>
      </c>
      <c r="C1321" s="39" t="s">
        <v>2774</v>
      </c>
      <c r="D1321" s="39" t="s">
        <v>2646</v>
      </c>
      <c r="E1321" s="39"/>
      <c r="F1321" s="39" t="s">
        <v>2759</v>
      </c>
      <c r="G1321" s="39"/>
      <c r="H1321" s="39"/>
      <c r="I1321" s="76">
        <v>22.414000000000001</v>
      </c>
      <c r="J1321" s="11" t="s">
        <v>26</v>
      </c>
      <c r="K1321" s="86">
        <v>2</v>
      </c>
      <c r="L1321" s="35"/>
      <c r="M1321" s="76">
        <f t="shared" si="60"/>
        <v>22.414000000000001</v>
      </c>
      <c r="N1321" s="35"/>
      <c r="O1321" s="35"/>
      <c r="P1321" s="35"/>
      <c r="Q1321" s="35"/>
      <c r="R1321" s="35"/>
      <c r="S1321" s="35"/>
    </row>
    <row r="1322" spans="2:19" ht="60.75" x14ac:dyDescent="0.25">
      <c r="B1322" s="90" t="s">
        <v>2757</v>
      </c>
      <c r="C1322" s="39" t="s">
        <v>2774</v>
      </c>
      <c r="D1322" s="39" t="s">
        <v>2647</v>
      </c>
      <c r="E1322" s="39"/>
      <c r="F1322" s="39" t="s">
        <v>2759</v>
      </c>
      <c r="G1322" s="39"/>
      <c r="H1322" s="39"/>
      <c r="I1322" s="76">
        <v>22.414000000000001</v>
      </c>
      <c r="J1322" s="11" t="s">
        <v>26</v>
      </c>
      <c r="K1322" s="86">
        <v>2</v>
      </c>
      <c r="L1322" s="35"/>
      <c r="M1322" s="76">
        <f t="shared" si="60"/>
        <v>22.414000000000001</v>
      </c>
      <c r="N1322" s="35"/>
      <c r="O1322" s="35"/>
      <c r="P1322" s="35"/>
      <c r="Q1322" s="35"/>
      <c r="R1322" s="35"/>
      <c r="S1322" s="35"/>
    </row>
    <row r="1323" spans="2:19" ht="60.75" x14ac:dyDescent="0.25">
      <c r="B1323" s="90" t="s">
        <v>2757</v>
      </c>
      <c r="C1323" s="39" t="s">
        <v>2774</v>
      </c>
      <c r="D1323" s="39" t="s">
        <v>2648</v>
      </c>
      <c r="E1323" s="39"/>
      <c r="F1323" s="39" t="s">
        <v>2759</v>
      </c>
      <c r="G1323" s="39"/>
      <c r="H1323" s="39"/>
      <c r="I1323" s="76">
        <v>22.414000000000001</v>
      </c>
      <c r="J1323" s="11" t="s">
        <v>26</v>
      </c>
      <c r="K1323" s="86">
        <v>2</v>
      </c>
      <c r="L1323" s="35"/>
      <c r="M1323" s="76">
        <f t="shared" si="60"/>
        <v>22.414000000000001</v>
      </c>
      <c r="N1323" s="35"/>
      <c r="O1323" s="35"/>
      <c r="P1323" s="35"/>
      <c r="Q1323" s="35"/>
      <c r="R1323" s="35"/>
      <c r="S1323" s="35"/>
    </row>
    <row r="1324" spans="2:19" ht="60.75" x14ac:dyDescent="0.25">
      <c r="B1324" s="90" t="s">
        <v>2757</v>
      </c>
      <c r="C1324" s="39" t="s">
        <v>2774</v>
      </c>
      <c r="D1324" s="39" t="s">
        <v>2649</v>
      </c>
      <c r="E1324" s="39"/>
      <c r="F1324" s="39" t="s">
        <v>2759</v>
      </c>
      <c r="G1324" s="39"/>
      <c r="H1324" s="39"/>
      <c r="I1324" s="76">
        <v>22.414000000000001</v>
      </c>
      <c r="J1324" s="11" t="s">
        <v>26</v>
      </c>
      <c r="K1324" s="86">
        <v>2</v>
      </c>
      <c r="L1324" s="35"/>
      <c r="M1324" s="76">
        <f t="shared" si="60"/>
        <v>22.414000000000001</v>
      </c>
      <c r="N1324" s="35"/>
      <c r="O1324" s="35"/>
      <c r="P1324" s="35"/>
      <c r="Q1324" s="35"/>
      <c r="R1324" s="35"/>
      <c r="S1324" s="35"/>
    </row>
    <row r="1325" spans="2:19" ht="60.75" x14ac:dyDescent="0.25">
      <c r="B1325" s="90" t="s">
        <v>2757</v>
      </c>
      <c r="C1325" s="39" t="s">
        <v>2774</v>
      </c>
      <c r="D1325" s="39" t="s">
        <v>2650</v>
      </c>
      <c r="E1325" s="39"/>
      <c r="F1325" s="39" t="s">
        <v>2759</v>
      </c>
      <c r="G1325" s="39"/>
      <c r="H1325" s="39"/>
      <c r="I1325" s="76">
        <v>22.414000000000001</v>
      </c>
      <c r="J1325" s="11" t="s">
        <v>26</v>
      </c>
      <c r="K1325" s="86">
        <v>2</v>
      </c>
      <c r="L1325" s="35"/>
      <c r="M1325" s="76">
        <f t="shared" si="60"/>
        <v>22.414000000000001</v>
      </c>
      <c r="N1325" s="35"/>
      <c r="O1325" s="35"/>
      <c r="P1325" s="35"/>
      <c r="Q1325" s="35"/>
      <c r="R1325" s="35"/>
      <c r="S1325" s="35"/>
    </row>
    <row r="1326" spans="2:19" ht="72.75" x14ac:dyDescent="0.25">
      <c r="B1326" s="90" t="s">
        <v>2757</v>
      </c>
      <c r="C1326" s="39" t="s">
        <v>2774</v>
      </c>
      <c r="D1326" s="39" t="s">
        <v>2651</v>
      </c>
      <c r="E1326" s="39"/>
      <c r="F1326" s="39" t="s">
        <v>2759</v>
      </c>
      <c r="G1326" s="39"/>
      <c r="H1326" s="39"/>
      <c r="I1326" s="76">
        <v>22.414000000000001</v>
      </c>
      <c r="J1326" s="11" t="s">
        <v>26</v>
      </c>
      <c r="K1326" s="86">
        <v>2</v>
      </c>
      <c r="L1326" s="35"/>
      <c r="M1326" s="76">
        <f t="shared" si="60"/>
        <v>22.414000000000001</v>
      </c>
      <c r="N1326" s="35"/>
      <c r="O1326" s="35"/>
      <c r="P1326" s="35"/>
      <c r="Q1326" s="35"/>
      <c r="R1326" s="35"/>
      <c r="S1326" s="35"/>
    </row>
    <row r="1327" spans="2:19" ht="60.75" x14ac:dyDescent="0.25">
      <c r="B1327" s="90" t="s">
        <v>2757</v>
      </c>
      <c r="C1327" s="39" t="s">
        <v>2774</v>
      </c>
      <c r="D1327" s="39" t="s">
        <v>2652</v>
      </c>
      <c r="E1327" s="39"/>
      <c r="F1327" s="39" t="s">
        <v>2759</v>
      </c>
      <c r="G1327" s="39"/>
      <c r="H1327" s="39"/>
      <c r="I1327" s="76">
        <v>22.414000000000001</v>
      </c>
      <c r="J1327" s="11" t="s">
        <v>26</v>
      </c>
      <c r="K1327" s="86">
        <v>2</v>
      </c>
      <c r="L1327" s="35"/>
      <c r="M1327" s="76">
        <f t="shared" si="60"/>
        <v>22.414000000000001</v>
      </c>
      <c r="N1327" s="35"/>
      <c r="O1327" s="35"/>
      <c r="P1327" s="35"/>
      <c r="Q1327" s="35"/>
      <c r="R1327" s="35"/>
      <c r="S1327" s="35"/>
    </row>
    <row r="1328" spans="2:19" ht="60.75" x14ac:dyDescent="0.25">
      <c r="B1328" s="90" t="s">
        <v>2757</v>
      </c>
      <c r="C1328" s="39" t="s">
        <v>2774</v>
      </c>
      <c r="D1328" s="39" t="s">
        <v>2653</v>
      </c>
      <c r="E1328" s="39"/>
      <c r="F1328" s="39" t="s">
        <v>2759</v>
      </c>
      <c r="G1328" s="39"/>
      <c r="H1328" s="39"/>
      <c r="I1328" s="76">
        <v>22.414000000000001</v>
      </c>
      <c r="J1328" s="11" t="s">
        <v>26</v>
      </c>
      <c r="K1328" s="86">
        <v>2</v>
      </c>
      <c r="L1328" s="35"/>
      <c r="M1328" s="76">
        <f t="shared" si="60"/>
        <v>22.414000000000001</v>
      </c>
      <c r="N1328" s="35"/>
      <c r="O1328" s="35"/>
      <c r="P1328" s="35"/>
      <c r="Q1328" s="35"/>
      <c r="R1328" s="35"/>
      <c r="S1328" s="35"/>
    </row>
    <row r="1329" spans="2:19" ht="60.75" x14ac:dyDescent="0.25">
      <c r="B1329" s="90" t="s">
        <v>2757</v>
      </c>
      <c r="C1329" s="39" t="s">
        <v>2774</v>
      </c>
      <c r="D1329" s="39" t="s">
        <v>2654</v>
      </c>
      <c r="E1329" s="39"/>
      <c r="F1329" s="39" t="s">
        <v>2759</v>
      </c>
      <c r="G1329" s="39"/>
      <c r="H1329" s="39"/>
      <c r="I1329" s="76">
        <v>22.414000000000001</v>
      </c>
      <c r="J1329" s="11" t="s">
        <v>26</v>
      </c>
      <c r="K1329" s="86">
        <v>2</v>
      </c>
      <c r="L1329" s="35"/>
      <c r="M1329" s="76">
        <f t="shared" si="60"/>
        <v>22.414000000000001</v>
      </c>
      <c r="N1329" s="35"/>
      <c r="O1329" s="35"/>
      <c r="P1329" s="35"/>
      <c r="Q1329" s="35"/>
      <c r="R1329" s="35"/>
      <c r="S1329" s="35"/>
    </row>
    <row r="1330" spans="2:19" ht="60.75" x14ac:dyDescent="0.25">
      <c r="B1330" s="90" t="s">
        <v>2757</v>
      </c>
      <c r="C1330" s="39" t="s">
        <v>2774</v>
      </c>
      <c r="D1330" s="39" t="s">
        <v>2655</v>
      </c>
      <c r="E1330" s="39"/>
      <c r="F1330" s="39" t="s">
        <v>2759</v>
      </c>
      <c r="G1330" s="39"/>
      <c r="H1330" s="39"/>
      <c r="I1330" s="76">
        <v>22.414000000000001</v>
      </c>
      <c r="J1330" s="11" t="s">
        <v>26</v>
      </c>
      <c r="K1330" s="86">
        <v>2</v>
      </c>
      <c r="L1330" s="35"/>
      <c r="M1330" s="76">
        <f t="shared" si="60"/>
        <v>22.414000000000001</v>
      </c>
      <c r="N1330" s="35"/>
      <c r="O1330" s="35"/>
      <c r="P1330" s="35"/>
      <c r="Q1330" s="35"/>
      <c r="R1330" s="35"/>
      <c r="S1330" s="35"/>
    </row>
    <row r="1331" spans="2:19" ht="60.75" x14ac:dyDescent="0.25">
      <c r="B1331" s="90" t="s">
        <v>2757</v>
      </c>
      <c r="C1331" s="39" t="s">
        <v>2774</v>
      </c>
      <c r="D1331" s="39" t="s">
        <v>2656</v>
      </c>
      <c r="E1331" s="39"/>
      <c r="F1331" s="39" t="s">
        <v>2759</v>
      </c>
      <c r="G1331" s="39"/>
      <c r="H1331" s="39"/>
      <c r="I1331" s="76">
        <v>22.414000000000001</v>
      </c>
      <c r="J1331" s="11" t="s">
        <v>26</v>
      </c>
      <c r="K1331" s="86">
        <v>2</v>
      </c>
      <c r="L1331" s="35"/>
      <c r="M1331" s="76">
        <f t="shared" si="60"/>
        <v>22.414000000000001</v>
      </c>
      <c r="N1331" s="35"/>
      <c r="O1331" s="35"/>
      <c r="P1331" s="35"/>
      <c r="Q1331" s="35"/>
      <c r="R1331" s="35"/>
      <c r="S1331" s="35"/>
    </row>
    <row r="1332" spans="2:19" ht="60.75" x14ac:dyDescent="0.25">
      <c r="B1332" s="90" t="s">
        <v>2757</v>
      </c>
      <c r="C1332" s="39" t="s">
        <v>2774</v>
      </c>
      <c r="D1332" s="39" t="s">
        <v>2657</v>
      </c>
      <c r="E1332" s="39"/>
      <c r="F1332" s="39" t="s">
        <v>2759</v>
      </c>
      <c r="G1332" s="39"/>
      <c r="H1332" s="39"/>
      <c r="I1332" s="76">
        <v>22.414000000000001</v>
      </c>
      <c r="J1332" s="11" t="s">
        <v>26</v>
      </c>
      <c r="K1332" s="86">
        <v>2</v>
      </c>
      <c r="L1332" s="35"/>
      <c r="M1332" s="76">
        <f t="shared" si="60"/>
        <v>22.414000000000001</v>
      </c>
      <c r="N1332" s="35"/>
      <c r="O1332" s="35"/>
      <c r="P1332" s="35"/>
      <c r="Q1332" s="35"/>
      <c r="R1332" s="35"/>
      <c r="S1332" s="35"/>
    </row>
    <row r="1333" spans="2:19" ht="60.75" x14ac:dyDescent="0.25">
      <c r="B1333" s="90" t="s">
        <v>2757</v>
      </c>
      <c r="C1333" s="39" t="s">
        <v>2774</v>
      </c>
      <c r="D1333" s="39" t="s">
        <v>2658</v>
      </c>
      <c r="E1333" s="39"/>
      <c r="F1333" s="39" t="s">
        <v>2759</v>
      </c>
      <c r="G1333" s="39"/>
      <c r="H1333" s="39"/>
      <c r="I1333" s="76">
        <v>22.414000000000001</v>
      </c>
      <c r="J1333" s="11" t="s">
        <v>26</v>
      </c>
      <c r="K1333" s="86">
        <v>2</v>
      </c>
      <c r="L1333" s="35"/>
      <c r="M1333" s="76">
        <f t="shared" si="60"/>
        <v>22.414000000000001</v>
      </c>
      <c r="N1333" s="35"/>
      <c r="O1333" s="35"/>
      <c r="P1333" s="35"/>
      <c r="Q1333" s="35"/>
      <c r="R1333" s="35"/>
      <c r="S1333" s="35"/>
    </row>
    <row r="1334" spans="2:19" ht="48.75" x14ac:dyDescent="0.25">
      <c r="B1334" s="90" t="s">
        <v>2757</v>
      </c>
      <c r="C1334" s="39" t="s">
        <v>2774</v>
      </c>
      <c r="D1334" s="39" t="s">
        <v>2659</v>
      </c>
      <c r="E1334" s="39"/>
      <c r="F1334" s="39" t="s">
        <v>2759</v>
      </c>
      <c r="G1334" s="39"/>
      <c r="H1334" s="39"/>
      <c r="I1334" s="76">
        <v>22.414000000000001</v>
      </c>
      <c r="J1334" s="11" t="s">
        <v>26</v>
      </c>
      <c r="K1334" s="86">
        <v>2</v>
      </c>
      <c r="L1334" s="35"/>
      <c r="M1334" s="76">
        <f t="shared" si="60"/>
        <v>22.414000000000001</v>
      </c>
      <c r="N1334" s="35"/>
      <c r="O1334" s="35"/>
      <c r="P1334" s="35"/>
      <c r="Q1334" s="35"/>
      <c r="R1334" s="35"/>
      <c r="S1334" s="35"/>
    </row>
    <row r="1335" spans="2:19" ht="48.75" x14ac:dyDescent="0.25">
      <c r="B1335" s="90" t="s">
        <v>2757</v>
      </c>
      <c r="C1335" s="39" t="s">
        <v>2774</v>
      </c>
      <c r="D1335" s="39" t="s">
        <v>2660</v>
      </c>
      <c r="E1335" s="39"/>
      <c r="F1335" s="39" t="s">
        <v>2759</v>
      </c>
      <c r="G1335" s="39"/>
      <c r="H1335" s="39"/>
      <c r="I1335" s="76">
        <v>22.414000000000001</v>
      </c>
      <c r="J1335" s="11" t="s">
        <v>26</v>
      </c>
      <c r="K1335" s="86">
        <v>2</v>
      </c>
      <c r="L1335" s="35"/>
      <c r="M1335" s="76">
        <f t="shared" si="60"/>
        <v>22.414000000000001</v>
      </c>
      <c r="N1335" s="35"/>
      <c r="O1335" s="35"/>
      <c r="P1335" s="35"/>
      <c r="Q1335" s="35"/>
      <c r="R1335" s="35"/>
      <c r="S1335" s="35"/>
    </row>
    <row r="1336" spans="2:19" ht="64.900000000000006" customHeight="1" x14ac:dyDescent="0.25">
      <c r="B1336" s="90" t="s">
        <v>2757</v>
      </c>
      <c r="C1336" s="39" t="s">
        <v>2774</v>
      </c>
      <c r="D1336" s="39" t="s">
        <v>2661</v>
      </c>
      <c r="E1336" s="39"/>
      <c r="F1336" s="39" t="s">
        <v>2759</v>
      </c>
      <c r="G1336" s="39"/>
      <c r="H1336" s="39"/>
      <c r="I1336" s="76">
        <v>22.414000000000001</v>
      </c>
      <c r="J1336" s="11" t="s">
        <v>26</v>
      </c>
      <c r="K1336" s="86">
        <v>2</v>
      </c>
      <c r="L1336" s="35"/>
      <c r="M1336" s="76">
        <f t="shared" si="60"/>
        <v>22.414000000000001</v>
      </c>
      <c r="N1336" s="35"/>
      <c r="O1336" s="35"/>
      <c r="P1336" s="35"/>
      <c r="Q1336" s="35"/>
      <c r="R1336" s="35"/>
      <c r="S1336" s="35"/>
    </row>
    <row r="1337" spans="2:19" ht="64.900000000000006" customHeight="1" x14ac:dyDescent="0.25">
      <c r="B1337" s="90" t="s">
        <v>2757</v>
      </c>
      <c r="C1337" s="39" t="s">
        <v>2774</v>
      </c>
      <c r="D1337" s="39" t="s">
        <v>2662</v>
      </c>
      <c r="E1337" s="39"/>
      <c r="F1337" s="39" t="s">
        <v>2759</v>
      </c>
      <c r="G1337" s="39"/>
      <c r="H1337" s="39"/>
      <c r="I1337" s="76">
        <v>22.414000000000001</v>
      </c>
      <c r="J1337" s="11" t="s">
        <v>26</v>
      </c>
      <c r="K1337" s="86">
        <v>2</v>
      </c>
      <c r="L1337" s="35"/>
      <c r="M1337" s="76">
        <f t="shared" si="60"/>
        <v>22.414000000000001</v>
      </c>
      <c r="N1337" s="35"/>
      <c r="O1337" s="35"/>
      <c r="P1337" s="35"/>
      <c r="Q1337" s="35"/>
      <c r="R1337" s="35"/>
      <c r="S1337" s="35"/>
    </row>
    <row r="1338" spans="2:19" ht="24.75" x14ac:dyDescent="0.25">
      <c r="B1338" s="90" t="s">
        <v>2757</v>
      </c>
      <c r="C1338" s="39" t="s">
        <v>2774</v>
      </c>
      <c r="D1338" s="39" t="s">
        <v>2663</v>
      </c>
      <c r="E1338" s="39"/>
      <c r="F1338" s="39" t="s">
        <v>2759</v>
      </c>
      <c r="G1338" s="39"/>
      <c r="H1338" s="39"/>
      <c r="I1338" s="76">
        <v>756.00000000000011</v>
      </c>
      <c r="J1338" s="23" t="s">
        <v>49</v>
      </c>
      <c r="K1338" s="86">
        <v>2</v>
      </c>
      <c r="L1338" s="35"/>
      <c r="M1338" s="76">
        <f t="shared" si="60"/>
        <v>756.00000000000011</v>
      </c>
      <c r="N1338" s="35"/>
      <c r="O1338" s="35"/>
      <c r="P1338" s="35"/>
      <c r="Q1338" s="35"/>
      <c r="R1338" s="35"/>
      <c r="S1338" s="35"/>
    </row>
    <row r="1339" spans="2:19" ht="36.75" x14ac:dyDescent="0.25">
      <c r="B1339" s="90" t="s">
        <v>2757</v>
      </c>
      <c r="C1339" s="39" t="s">
        <v>2774</v>
      </c>
      <c r="D1339" s="39" t="s">
        <v>2664</v>
      </c>
      <c r="E1339" s="39"/>
      <c r="F1339" s="39" t="s">
        <v>2759</v>
      </c>
      <c r="G1339" s="39"/>
      <c r="H1339" s="39"/>
      <c r="I1339" s="76">
        <v>168.00000000000003</v>
      </c>
      <c r="J1339" s="23" t="s">
        <v>49</v>
      </c>
      <c r="K1339" s="86">
        <v>2</v>
      </c>
      <c r="L1339" s="35"/>
      <c r="M1339" s="76">
        <f t="shared" si="60"/>
        <v>168.00000000000003</v>
      </c>
      <c r="N1339" s="35"/>
      <c r="O1339" s="35"/>
      <c r="P1339" s="35"/>
      <c r="Q1339" s="35"/>
      <c r="R1339" s="35"/>
      <c r="S1339" s="35"/>
    </row>
    <row r="1340" spans="2:19" ht="24.75" x14ac:dyDescent="0.25">
      <c r="B1340" s="90" t="s">
        <v>2757</v>
      </c>
      <c r="C1340" s="39" t="s">
        <v>2774</v>
      </c>
      <c r="D1340" s="39" t="s">
        <v>2665</v>
      </c>
      <c r="E1340" s="39"/>
      <c r="F1340" s="39" t="s">
        <v>2759</v>
      </c>
      <c r="G1340" s="39"/>
      <c r="H1340" s="39"/>
      <c r="I1340" s="76">
        <v>728.00000000000011</v>
      </c>
      <c r="J1340" s="23" t="s">
        <v>49</v>
      </c>
      <c r="K1340" s="86">
        <v>2</v>
      </c>
      <c r="L1340" s="35"/>
      <c r="M1340" s="76"/>
      <c r="N1340" s="35"/>
      <c r="O1340" s="76">
        <f>I1340</f>
        <v>728.00000000000011</v>
      </c>
      <c r="P1340" s="35"/>
      <c r="Q1340" s="35"/>
      <c r="R1340" s="35"/>
      <c r="S1340" s="35"/>
    </row>
    <row r="1341" spans="2:19" ht="24.75" x14ac:dyDescent="0.25">
      <c r="B1341" s="90" t="s">
        <v>2757</v>
      </c>
      <c r="C1341" s="39" t="s">
        <v>2774</v>
      </c>
      <c r="D1341" s="39" t="s">
        <v>2666</v>
      </c>
      <c r="E1341" s="39"/>
      <c r="F1341" s="39" t="s">
        <v>2759</v>
      </c>
      <c r="G1341" s="39"/>
      <c r="H1341" s="39"/>
      <c r="I1341" s="76">
        <v>456</v>
      </c>
      <c r="J1341" s="11" t="s">
        <v>2761</v>
      </c>
      <c r="K1341" s="86">
        <v>2</v>
      </c>
      <c r="L1341" s="35"/>
      <c r="M1341" s="76">
        <f>I1341</f>
        <v>456</v>
      </c>
      <c r="N1341" s="35"/>
      <c r="O1341" s="35"/>
      <c r="P1341" s="35"/>
      <c r="Q1341" s="35"/>
      <c r="R1341" s="35"/>
      <c r="S1341" s="35"/>
    </row>
    <row r="1342" spans="2:19" ht="24.75" x14ac:dyDescent="0.25">
      <c r="B1342" s="90" t="s">
        <v>2757</v>
      </c>
      <c r="C1342" s="39" t="s">
        <v>2774</v>
      </c>
      <c r="D1342" s="39" t="s">
        <v>2667</v>
      </c>
      <c r="E1342" s="39"/>
      <c r="F1342" s="39" t="s">
        <v>2759</v>
      </c>
      <c r="G1342" s="39"/>
      <c r="H1342" s="39"/>
      <c r="I1342" s="76">
        <v>1948.8000000000002</v>
      </c>
      <c r="J1342" s="23" t="s">
        <v>49</v>
      </c>
      <c r="K1342" s="86">
        <v>2</v>
      </c>
      <c r="L1342" s="35"/>
      <c r="M1342" s="76">
        <f>I1342</f>
        <v>1948.8000000000002</v>
      </c>
      <c r="N1342" s="35"/>
      <c r="O1342" s="35"/>
      <c r="P1342" s="35"/>
      <c r="Q1342" s="35"/>
      <c r="R1342" s="35"/>
      <c r="S1342" s="35"/>
    </row>
    <row r="1343" spans="2:19" ht="24.75" x14ac:dyDescent="0.25">
      <c r="B1343" s="90" t="s">
        <v>2757</v>
      </c>
      <c r="C1343" s="39" t="s">
        <v>2774</v>
      </c>
      <c r="D1343" s="39" t="s">
        <v>2668</v>
      </c>
      <c r="E1343" s="39"/>
      <c r="F1343" s="39" t="s">
        <v>2759</v>
      </c>
      <c r="G1343" s="39"/>
      <c r="H1343" s="39"/>
      <c r="I1343" s="76">
        <v>21246.400000000005</v>
      </c>
      <c r="J1343" s="11" t="s">
        <v>2761</v>
      </c>
      <c r="K1343" s="86">
        <v>2</v>
      </c>
      <c r="L1343" s="35"/>
      <c r="M1343" s="76">
        <f>I1343</f>
        <v>21246.400000000005</v>
      </c>
      <c r="N1343" s="35"/>
      <c r="O1343" s="35"/>
      <c r="P1343" s="35"/>
      <c r="Q1343" s="35"/>
      <c r="R1343" s="35"/>
      <c r="S1343" s="35"/>
    </row>
    <row r="1344" spans="2:19" ht="53.45" customHeight="1" x14ac:dyDescent="0.25">
      <c r="B1344" s="90" t="s">
        <v>2757</v>
      </c>
      <c r="C1344" s="39" t="s">
        <v>2774</v>
      </c>
      <c r="D1344" s="39" t="s">
        <v>2669</v>
      </c>
      <c r="E1344" s="39"/>
      <c r="F1344" s="39" t="s">
        <v>2759</v>
      </c>
      <c r="G1344" s="39"/>
      <c r="H1344" s="39"/>
      <c r="I1344" s="76">
        <v>25536.000000000004</v>
      </c>
      <c r="J1344" s="11" t="s">
        <v>2761</v>
      </c>
      <c r="K1344" s="86">
        <v>2</v>
      </c>
      <c r="L1344" s="35"/>
      <c r="M1344" s="76">
        <f>I1344</f>
        <v>25536.000000000004</v>
      </c>
      <c r="N1344" s="35"/>
      <c r="O1344" s="35"/>
      <c r="P1344" s="35"/>
      <c r="Q1344" s="35"/>
      <c r="R1344" s="35"/>
      <c r="S1344" s="35"/>
    </row>
    <row r="1345" spans="2:19" ht="36.75" x14ac:dyDescent="0.25">
      <c r="B1345" s="90" t="s">
        <v>2757</v>
      </c>
      <c r="C1345" s="39" t="s">
        <v>2774</v>
      </c>
      <c r="D1345" s="39" t="s">
        <v>2670</v>
      </c>
      <c r="E1345" s="39"/>
      <c r="F1345" s="39" t="s">
        <v>2759</v>
      </c>
      <c r="G1345" s="39"/>
      <c r="H1345" s="39"/>
      <c r="I1345" s="76">
        <v>3337.6000000000004</v>
      </c>
      <c r="J1345" s="23" t="s">
        <v>49</v>
      </c>
      <c r="K1345" s="11">
        <v>1</v>
      </c>
      <c r="L1345" s="35"/>
      <c r="M1345" s="76">
        <f t="shared" ref="M1345:M1408" si="61">I1345</f>
        <v>3337.6000000000004</v>
      </c>
      <c r="N1345" s="35"/>
      <c r="O1345" s="35"/>
      <c r="P1345" s="35"/>
      <c r="Q1345" s="35"/>
      <c r="R1345" s="35"/>
      <c r="S1345" s="35"/>
    </row>
    <row r="1346" spans="2:19" ht="36.75" x14ac:dyDescent="0.25">
      <c r="B1346" s="90" t="s">
        <v>2757</v>
      </c>
      <c r="C1346" s="39" t="s">
        <v>2774</v>
      </c>
      <c r="D1346" s="39" t="s">
        <v>2671</v>
      </c>
      <c r="E1346" s="39"/>
      <c r="F1346" s="39" t="s">
        <v>2759</v>
      </c>
      <c r="G1346" s="39"/>
      <c r="H1346" s="39"/>
      <c r="I1346" s="76">
        <v>5320.0000000000009</v>
      </c>
      <c r="J1346" s="23" t="s">
        <v>49</v>
      </c>
      <c r="K1346" s="86">
        <v>2</v>
      </c>
      <c r="L1346" s="35"/>
      <c r="M1346" s="76">
        <f t="shared" si="61"/>
        <v>5320.0000000000009</v>
      </c>
      <c r="N1346" s="35"/>
      <c r="O1346" s="35"/>
      <c r="P1346" s="35"/>
      <c r="Q1346" s="35"/>
      <c r="R1346" s="35"/>
      <c r="S1346" s="35"/>
    </row>
    <row r="1347" spans="2:19" ht="60.75" x14ac:dyDescent="0.25">
      <c r="B1347" s="90" t="s">
        <v>2757</v>
      </c>
      <c r="C1347" s="39" t="s">
        <v>2774</v>
      </c>
      <c r="D1347" s="39" t="s">
        <v>2672</v>
      </c>
      <c r="E1347" s="39"/>
      <c r="F1347" s="39" t="s">
        <v>2759</v>
      </c>
      <c r="G1347" s="39"/>
      <c r="H1347" s="39"/>
      <c r="I1347" s="76">
        <v>3808.0000000000005</v>
      </c>
      <c r="J1347" s="23" t="s">
        <v>49</v>
      </c>
      <c r="K1347" s="86">
        <v>2</v>
      </c>
      <c r="L1347" s="35"/>
      <c r="M1347" s="76">
        <f t="shared" si="61"/>
        <v>3808.0000000000005</v>
      </c>
      <c r="N1347" s="35"/>
      <c r="O1347" s="35"/>
      <c r="P1347" s="35"/>
      <c r="Q1347" s="35"/>
      <c r="R1347" s="35"/>
      <c r="S1347" s="35"/>
    </row>
    <row r="1348" spans="2:19" ht="24.75" x14ac:dyDescent="0.25">
      <c r="B1348" s="90" t="s">
        <v>2757</v>
      </c>
      <c r="C1348" s="39" t="s">
        <v>2774</v>
      </c>
      <c r="D1348" s="39" t="s">
        <v>2673</v>
      </c>
      <c r="E1348" s="39"/>
      <c r="F1348" s="39" t="s">
        <v>2759</v>
      </c>
      <c r="G1348" s="39"/>
      <c r="H1348" s="39"/>
      <c r="I1348" s="76">
        <v>21756.000000000004</v>
      </c>
      <c r="J1348" s="11" t="s">
        <v>26</v>
      </c>
      <c r="K1348" s="86">
        <v>2</v>
      </c>
      <c r="L1348" s="35"/>
      <c r="M1348" s="76">
        <f t="shared" si="61"/>
        <v>21756.000000000004</v>
      </c>
      <c r="N1348" s="35"/>
      <c r="O1348" s="35"/>
      <c r="P1348" s="35"/>
      <c r="Q1348" s="35"/>
      <c r="R1348" s="35"/>
      <c r="S1348" s="35"/>
    </row>
    <row r="1349" spans="2:19" ht="36.75" x14ac:dyDescent="0.25">
      <c r="B1349" s="90" t="s">
        <v>2757</v>
      </c>
      <c r="C1349" s="39" t="s">
        <v>2774</v>
      </c>
      <c r="D1349" s="39" t="s">
        <v>2674</v>
      </c>
      <c r="E1349" s="39"/>
      <c r="F1349" s="39" t="s">
        <v>2759</v>
      </c>
      <c r="G1349" s="39"/>
      <c r="H1349" s="39"/>
      <c r="I1349" s="76">
        <v>4158.7840000000006</v>
      </c>
      <c r="J1349" s="23" t="s">
        <v>49</v>
      </c>
      <c r="K1349" s="86">
        <v>2</v>
      </c>
      <c r="L1349" s="35"/>
      <c r="M1349" s="76">
        <f t="shared" si="61"/>
        <v>4158.7840000000006</v>
      </c>
      <c r="N1349" s="35"/>
      <c r="O1349" s="35"/>
      <c r="P1349" s="35"/>
      <c r="Q1349" s="35"/>
      <c r="R1349" s="35"/>
      <c r="S1349" s="35"/>
    </row>
    <row r="1350" spans="2:19" ht="24.75" x14ac:dyDescent="0.25">
      <c r="B1350" s="90" t="s">
        <v>2757</v>
      </c>
      <c r="C1350" s="39" t="s">
        <v>2774</v>
      </c>
      <c r="D1350" s="39" t="s">
        <v>2675</v>
      </c>
      <c r="E1350" s="39"/>
      <c r="F1350" s="39" t="s">
        <v>2759</v>
      </c>
      <c r="G1350" s="39"/>
      <c r="H1350" s="39"/>
      <c r="I1350" s="76">
        <v>3954.6080000000006</v>
      </c>
      <c r="J1350" s="23" t="s">
        <v>49</v>
      </c>
      <c r="K1350" s="86">
        <v>2</v>
      </c>
      <c r="L1350" s="35"/>
      <c r="M1350" s="76">
        <f t="shared" si="61"/>
        <v>3954.6080000000006</v>
      </c>
      <c r="N1350" s="35"/>
      <c r="O1350" s="35"/>
      <c r="P1350" s="35"/>
      <c r="Q1350" s="35"/>
      <c r="R1350" s="35"/>
      <c r="S1350" s="35"/>
    </row>
    <row r="1351" spans="2:19" ht="84.75" x14ac:dyDescent="0.25">
      <c r="B1351" s="90" t="s">
        <v>2757</v>
      </c>
      <c r="C1351" s="39" t="s">
        <v>2774</v>
      </c>
      <c r="D1351" s="39" t="s">
        <v>2676</v>
      </c>
      <c r="E1351" s="39"/>
      <c r="F1351" s="39" t="s">
        <v>2759</v>
      </c>
      <c r="G1351" s="39"/>
      <c r="H1351" s="39"/>
      <c r="I1351" s="76">
        <v>2761.9200000000005</v>
      </c>
      <c r="J1351" s="23" t="s">
        <v>49</v>
      </c>
      <c r="K1351" s="86">
        <v>2</v>
      </c>
      <c r="L1351" s="35"/>
      <c r="M1351" s="76">
        <f t="shared" si="61"/>
        <v>2761.9200000000005</v>
      </c>
      <c r="N1351" s="35"/>
      <c r="O1351" s="35"/>
      <c r="P1351" s="35"/>
      <c r="Q1351" s="35"/>
      <c r="R1351" s="35"/>
      <c r="S1351" s="35"/>
    </row>
    <row r="1352" spans="2:19" ht="24.75" x14ac:dyDescent="0.25">
      <c r="B1352" s="90" t="s">
        <v>2757</v>
      </c>
      <c r="C1352" s="39" t="s">
        <v>2774</v>
      </c>
      <c r="D1352" s="39" t="s">
        <v>2677</v>
      </c>
      <c r="E1352" s="39"/>
      <c r="F1352" s="39" t="s">
        <v>2759</v>
      </c>
      <c r="G1352" s="39"/>
      <c r="H1352" s="39"/>
      <c r="I1352" s="76">
        <v>8352.9600000000009</v>
      </c>
      <c r="J1352" s="23" t="s">
        <v>49</v>
      </c>
      <c r="K1352" s="86">
        <v>2</v>
      </c>
      <c r="L1352" s="35"/>
      <c r="M1352" s="76">
        <f t="shared" si="61"/>
        <v>8352.9600000000009</v>
      </c>
      <c r="N1352" s="35"/>
      <c r="O1352" s="35"/>
      <c r="P1352" s="35"/>
      <c r="Q1352" s="35"/>
      <c r="R1352" s="35"/>
      <c r="S1352" s="35"/>
    </row>
    <row r="1353" spans="2:19" ht="24.75" x14ac:dyDescent="0.25">
      <c r="B1353" s="90" t="s">
        <v>2757</v>
      </c>
      <c r="C1353" s="39" t="s">
        <v>2774</v>
      </c>
      <c r="D1353" s="39" t="s">
        <v>2678</v>
      </c>
      <c r="E1353" s="39"/>
      <c r="F1353" s="39" t="s">
        <v>2759</v>
      </c>
      <c r="G1353" s="39"/>
      <c r="H1353" s="39"/>
      <c r="I1353" s="76">
        <v>185.405</v>
      </c>
      <c r="J1353" s="23" t="s">
        <v>49</v>
      </c>
      <c r="K1353" s="86">
        <v>2</v>
      </c>
      <c r="L1353" s="35"/>
      <c r="M1353" s="76">
        <f t="shared" si="61"/>
        <v>185.405</v>
      </c>
      <c r="N1353" s="35"/>
      <c r="O1353" s="35"/>
      <c r="P1353" s="35"/>
      <c r="Q1353" s="35"/>
      <c r="R1353" s="35"/>
      <c r="S1353" s="35"/>
    </row>
    <row r="1354" spans="2:19" ht="24.75" x14ac:dyDescent="0.25">
      <c r="B1354" s="90" t="s">
        <v>2757</v>
      </c>
      <c r="C1354" s="39" t="s">
        <v>2774</v>
      </c>
      <c r="D1354" s="39" t="s">
        <v>2679</v>
      </c>
      <c r="E1354" s="39"/>
      <c r="F1354" s="39" t="s">
        <v>2759</v>
      </c>
      <c r="G1354" s="39"/>
      <c r="H1354" s="39"/>
      <c r="I1354" s="76">
        <v>636.16000000000008</v>
      </c>
      <c r="J1354" s="23" t="s">
        <v>49</v>
      </c>
      <c r="K1354" s="86">
        <v>2</v>
      </c>
      <c r="L1354" s="35"/>
      <c r="M1354" s="76">
        <f t="shared" si="61"/>
        <v>636.16000000000008</v>
      </c>
      <c r="N1354" s="35"/>
      <c r="O1354" s="35"/>
      <c r="P1354" s="35"/>
      <c r="Q1354" s="35"/>
      <c r="R1354" s="35"/>
      <c r="S1354" s="35"/>
    </row>
    <row r="1355" spans="2:19" ht="24.75" x14ac:dyDescent="0.25">
      <c r="B1355" s="90" t="s">
        <v>2757</v>
      </c>
      <c r="C1355" s="39" t="s">
        <v>2774</v>
      </c>
      <c r="D1355" s="39" t="s">
        <v>2680</v>
      </c>
      <c r="E1355" s="39"/>
      <c r="F1355" s="39" t="s">
        <v>2759</v>
      </c>
      <c r="G1355" s="39"/>
      <c r="H1355" s="39"/>
      <c r="I1355" s="76">
        <v>56.000000000000007</v>
      </c>
      <c r="J1355" s="23" t="s">
        <v>49</v>
      </c>
      <c r="K1355" s="86">
        <v>2</v>
      </c>
      <c r="L1355" s="35"/>
      <c r="M1355" s="76">
        <f t="shared" si="61"/>
        <v>56.000000000000007</v>
      </c>
      <c r="N1355" s="35"/>
      <c r="O1355" s="35"/>
      <c r="P1355" s="35"/>
      <c r="Q1355" s="35"/>
      <c r="R1355" s="35"/>
      <c r="S1355" s="35"/>
    </row>
    <row r="1356" spans="2:19" ht="24.75" x14ac:dyDescent="0.25">
      <c r="B1356" s="90" t="s">
        <v>2757</v>
      </c>
      <c r="C1356" s="39" t="s">
        <v>2774</v>
      </c>
      <c r="D1356" s="39" t="s">
        <v>2681</v>
      </c>
      <c r="E1356" s="39"/>
      <c r="F1356" s="39" t="s">
        <v>2759</v>
      </c>
      <c r="G1356" s="39"/>
      <c r="H1356" s="39"/>
      <c r="I1356" s="76">
        <v>16.8</v>
      </c>
      <c r="J1356" s="23" t="s">
        <v>49</v>
      </c>
      <c r="K1356" s="86">
        <v>2</v>
      </c>
      <c r="L1356" s="35"/>
      <c r="M1356" s="76">
        <f t="shared" si="61"/>
        <v>16.8</v>
      </c>
      <c r="N1356" s="35"/>
      <c r="O1356" s="35"/>
      <c r="P1356" s="35"/>
      <c r="Q1356" s="35"/>
      <c r="R1356" s="35"/>
      <c r="S1356" s="35"/>
    </row>
    <row r="1357" spans="2:19" ht="24.75" x14ac:dyDescent="0.25">
      <c r="B1357" s="90" t="s">
        <v>2757</v>
      </c>
      <c r="C1357" s="39" t="s">
        <v>2774</v>
      </c>
      <c r="D1357" s="39" t="s">
        <v>2682</v>
      </c>
      <c r="E1357" s="39"/>
      <c r="F1357" s="39" t="s">
        <v>2759</v>
      </c>
      <c r="G1357" s="39"/>
      <c r="H1357" s="39"/>
      <c r="I1357" s="76">
        <v>201.60000000000002</v>
      </c>
      <c r="J1357" s="11" t="s">
        <v>2761</v>
      </c>
      <c r="K1357" s="86">
        <v>2</v>
      </c>
      <c r="L1357" s="35"/>
      <c r="M1357" s="76">
        <f t="shared" si="61"/>
        <v>201.60000000000002</v>
      </c>
      <c r="N1357" s="35"/>
      <c r="O1357" s="35"/>
      <c r="P1357" s="35"/>
      <c r="Q1357" s="35"/>
      <c r="R1357" s="35"/>
      <c r="S1357" s="35"/>
    </row>
    <row r="1358" spans="2:19" ht="24.75" x14ac:dyDescent="0.25">
      <c r="B1358" s="90" t="s">
        <v>2757</v>
      </c>
      <c r="C1358" s="39" t="s">
        <v>2774</v>
      </c>
      <c r="D1358" s="39" t="s">
        <v>2683</v>
      </c>
      <c r="E1358" s="39"/>
      <c r="F1358" s="39" t="s">
        <v>2759</v>
      </c>
      <c r="G1358" s="39"/>
      <c r="H1358" s="39"/>
      <c r="I1358" s="76">
        <v>4710.1109999999999</v>
      </c>
      <c r="J1358" s="23" t="s">
        <v>49</v>
      </c>
      <c r="K1358" s="86">
        <v>2</v>
      </c>
      <c r="L1358" s="35"/>
      <c r="M1358" s="76">
        <f t="shared" si="61"/>
        <v>4710.1109999999999</v>
      </c>
      <c r="N1358" s="35"/>
      <c r="O1358" s="35"/>
      <c r="P1358" s="35"/>
      <c r="Q1358" s="35"/>
      <c r="R1358" s="35"/>
      <c r="S1358" s="35"/>
    </row>
    <row r="1359" spans="2:19" ht="24.75" x14ac:dyDescent="0.25">
      <c r="B1359" s="90" t="s">
        <v>2757</v>
      </c>
      <c r="C1359" s="39" t="s">
        <v>2774</v>
      </c>
      <c r="D1359" s="39" t="s">
        <v>2684</v>
      </c>
      <c r="E1359" s="39"/>
      <c r="F1359" s="39" t="s">
        <v>2759</v>
      </c>
      <c r="G1359" s="39"/>
      <c r="H1359" s="39"/>
      <c r="I1359" s="76">
        <v>298.529</v>
      </c>
      <c r="J1359" s="23" t="s">
        <v>49</v>
      </c>
      <c r="K1359" s="86">
        <v>2</v>
      </c>
      <c r="L1359" s="35"/>
      <c r="M1359" s="76">
        <f t="shared" si="61"/>
        <v>298.529</v>
      </c>
      <c r="N1359" s="35"/>
      <c r="O1359" s="35"/>
      <c r="P1359" s="35"/>
      <c r="Q1359" s="35"/>
      <c r="R1359" s="35"/>
      <c r="S1359" s="35"/>
    </row>
    <row r="1360" spans="2:19" ht="60.75" x14ac:dyDescent="0.25">
      <c r="B1360" s="90" t="s">
        <v>2757</v>
      </c>
      <c r="C1360" s="39" t="s">
        <v>2774</v>
      </c>
      <c r="D1360" s="39" t="s">
        <v>2685</v>
      </c>
      <c r="E1360" s="39"/>
      <c r="F1360" s="39" t="s">
        <v>2759</v>
      </c>
      <c r="G1360" s="39"/>
      <c r="H1360" s="39"/>
      <c r="I1360" s="76">
        <v>280</v>
      </c>
      <c r="J1360" s="23" t="s">
        <v>49</v>
      </c>
      <c r="K1360" s="86">
        <v>2</v>
      </c>
      <c r="L1360" s="35"/>
      <c r="M1360" s="76">
        <f t="shared" si="61"/>
        <v>280</v>
      </c>
      <c r="N1360" s="35"/>
      <c r="O1360" s="35"/>
      <c r="P1360" s="35"/>
      <c r="Q1360" s="35"/>
      <c r="R1360" s="35"/>
      <c r="S1360" s="35"/>
    </row>
    <row r="1361" spans="2:19" ht="24.75" x14ac:dyDescent="0.25">
      <c r="B1361" s="90" t="s">
        <v>2757</v>
      </c>
      <c r="C1361" s="39" t="s">
        <v>2774</v>
      </c>
      <c r="D1361" s="39" t="s">
        <v>2686</v>
      </c>
      <c r="E1361" s="39"/>
      <c r="F1361" s="39" t="s">
        <v>2759</v>
      </c>
      <c r="G1361" s="39"/>
      <c r="H1361" s="39"/>
      <c r="I1361" s="76">
        <v>9108.32</v>
      </c>
      <c r="J1361" s="23" t="s">
        <v>49</v>
      </c>
      <c r="K1361" s="86">
        <v>2</v>
      </c>
      <c r="L1361" s="35"/>
      <c r="M1361" s="76">
        <f t="shared" si="61"/>
        <v>9108.32</v>
      </c>
      <c r="N1361" s="35"/>
      <c r="O1361" s="35"/>
      <c r="P1361" s="35"/>
      <c r="Q1361" s="35"/>
      <c r="R1361" s="35"/>
      <c r="S1361" s="35"/>
    </row>
    <row r="1362" spans="2:19" ht="24.75" x14ac:dyDescent="0.25">
      <c r="B1362" s="90" t="s">
        <v>2757</v>
      </c>
      <c r="C1362" s="39" t="s">
        <v>2774</v>
      </c>
      <c r="D1362" s="39" t="s">
        <v>2687</v>
      </c>
      <c r="E1362" s="39"/>
      <c r="F1362" s="39" t="s">
        <v>2759</v>
      </c>
      <c r="G1362" s="39"/>
      <c r="H1362" s="39"/>
      <c r="I1362" s="76">
        <v>1600</v>
      </c>
      <c r="J1362" s="23" t="s">
        <v>49</v>
      </c>
      <c r="K1362" s="86">
        <v>2</v>
      </c>
      <c r="L1362" s="35"/>
      <c r="M1362" s="76">
        <f t="shared" si="61"/>
        <v>1600</v>
      </c>
      <c r="N1362" s="35"/>
      <c r="O1362" s="35"/>
      <c r="P1362" s="35"/>
      <c r="Q1362" s="35"/>
      <c r="R1362" s="35"/>
      <c r="S1362" s="35"/>
    </row>
    <row r="1363" spans="2:19" ht="24.75" x14ac:dyDescent="0.25">
      <c r="B1363" s="90" t="s">
        <v>2757</v>
      </c>
      <c r="C1363" s="39" t="s">
        <v>2774</v>
      </c>
      <c r="D1363" s="39" t="s">
        <v>2688</v>
      </c>
      <c r="E1363" s="39"/>
      <c r="F1363" s="39" t="s">
        <v>2759</v>
      </c>
      <c r="G1363" s="39"/>
      <c r="H1363" s="39"/>
      <c r="I1363" s="76">
        <v>1500</v>
      </c>
      <c r="J1363" s="23" t="s">
        <v>49</v>
      </c>
      <c r="K1363" s="86">
        <v>2</v>
      </c>
      <c r="L1363" s="35"/>
      <c r="M1363" s="76">
        <f t="shared" si="61"/>
        <v>1500</v>
      </c>
      <c r="N1363" s="35"/>
      <c r="O1363" s="35"/>
      <c r="P1363" s="35"/>
      <c r="Q1363" s="35"/>
      <c r="R1363" s="35"/>
      <c r="S1363" s="35"/>
    </row>
    <row r="1364" spans="2:19" ht="24.75" x14ac:dyDescent="0.25">
      <c r="B1364" s="90" t="s">
        <v>2757</v>
      </c>
      <c r="C1364" s="39" t="s">
        <v>2774</v>
      </c>
      <c r="D1364" s="39" t="s">
        <v>2689</v>
      </c>
      <c r="E1364" s="39"/>
      <c r="F1364" s="39" t="s">
        <v>2759</v>
      </c>
      <c r="G1364" s="39"/>
      <c r="H1364" s="39"/>
      <c r="I1364" s="76">
        <v>8454.3379999999997</v>
      </c>
      <c r="J1364" s="23" t="s">
        <v>49</v>
      </c>
      <c r="K1364" s="86">
        <v>2</v>
      </c>
      <c r="L1364" s="35"/>
      <c r="M1364" s="76">
        <f t="shared" si="61"/>
        <v>8454.3379999999997</v>
      </c>
      <c r="N1364" s="35"/>
      <c r="O1364" s="35"/>
      <c r="P1364" s="35"/>
      <c r="Q1364" s="35"/>
      <c r="R1364" s="35"/>
      <c r="S1364" s="35"/>
    </row>
    <row r="1365" spans="2:19" ht="24.75" x14ac:dyDescent="0.25">
      <c r="B1365" s="90" t="s">
        <v>2757</v>
      </c>
      <c r="C1365" s="39" t="s">
        <v>2774</v>
      </c>
      <c r="D1365" s="39" t="s">
        <v>2690</v>
      </c>
      <c r="E1365" s="39"/>
      <c r="F1365" s="39" t="s">
        <v>2759</v>
      </c>
      <c r="G1365" s="39"/>
      <c r="H1365" s="39"/>
      <c r="I1365" s="76">
        <v>1400.0000000000002</v>
      </c>
      <c r="J1365" s="23" t="s">
        <v>49</v>
      </c>
      <c r="K1365" s="86">
        <v>2</v>
      </c>
      <c r="L1365" s="35"/>
      <c r="M1365" s="76">
        <f t="shared" si="61"/>
        <v>1400.0000000000002</v>
      </c>
      <c r="N1365" s="35"/>
      <c r="O1365" s="35"/>
      <c r="P1365" s="35"/>
      <c r="Q1365" s="35"/>
      <c r="R1365" s="35"/>
      <c r="S1365" s="35"/>
    </row>
    <row r="1366" spans="2:19" ht="24.75" x14ac:dyDescent="0.25">
      <c r="B1366" s="90" t="s">
        <v>2757</v>
      </c>
      <c r="C1366" s="39" t="s">
        <v>2774</v>
      </c>
      <c r="D1366" s="39" t="s">
        <v>2691</v>
      </c>
      <c r="E1366" s="39"/>
      <c r="F1366" s="39" t="s">
        <v>2759</v>
      </c>
      <c r="G1366" s="39"/>
      <c r="H1366" s="39"/>
      <c r="I1366" s="76">
        <v>1700</v>
      </c>
      <c r="J1366" s="23" t="s">
        <v>49</v>
      </c>
      <c r="K1366" s="86">
        <v>2</v>
      </c>
      <c r="L1366" s="35"/>
      <c r="M1366" s="76">
        <f t="shared" si="61"/>
        <v>1700</v>
      </c>
      <c r="N1366" s="35"/>
      <c r="O1366" s="35"/>
      <c r="P1366" s="35"/>
      <c r="Q1366" s="35"/>
      <c r="R1366" s="35"/>
      <c r="S1366" s="35"/>
    </row>
    <row r="1367" spans="2:19" ht="24.75" x14ac:dyDescent="0.25">
      <c r="B1367" s="90" t="s">
        <v>2757</v>
      </c>
      <c r="C1367" s="39" t="s">
        <v>2774</v>
      </c>
      <c r="D1367" s="39" t="s">
        <v>2692</v>
      </c>
      <c r="E1367" s="39"/>
      <c r="F1367" s="39" t="s">
        <v>2759</v>
      </c>
      <c r="G1367" s="39"/>
      <c r="H1367" s="39"/>
      <c r="I1367" s="76">
        <v>4781.7</v>
      </c>
      <c r="J1367" s="23" t="s">
        <v>49</v>
      </c>
      <c r="K1367" s="86">
        <v>2</v>
      </c>
      <c r="L1367" s="35"/>
      <c r="M1367" s="76">
        <f t="shared" si="61"/>
        <v>4781.7</v>
      </c>
      <c r="N1367" s="35"/>
      <c r="O1367" s="35"/>
      <c r="P1367" s="35"/>
      <c r="Q1367" s="35"/>
      <c r="R1367" s="35"/>
      <c r="S1367" s="35"/>
    </row>
    <row r="1368" spans="2:19" ht="24.75" x14ac:dyDescent="0.25">
      <c r="B1368" s="90" t="s">
        <v>2757</v>
      </c>
      <c r="C1368" s="39" t="s">
        <v>2774</v>
      </c>
      <c r="D1368" s="39" t="s">
        <v>2693</v>
      </c>
      <c r="E1368" s="39"/>
      <c r="F1368" s="39" t="s">
        <v>2759</v>
      </c>
      <c r="G1368" s="39"/>
      <c r="H1368" s="39"/>
      <c r="I1368" s="76">
        <v>3105</v>
      </c>
      <c r="J1368" s="23" t="s">
        <v>49</v>
      </c>
      <c r="K1368" s="86">
        <v>2</v>
      </c>
      <c r="L1368" s="35"/>
      <c r="M1368" s="76">
        <f t="shared" si="61"/>
        <v>3105</v>
      </c>
      <c r="N1368" s="35"/>
      <c r="O1368" s="35"/>
      <c r="P1368" s="35"/>
      <c r="Q1368" s="35"/>
      <c r="R1368" s="35"/>
      <c r="S1368" s="35"/>
    </row>
    <row r="1369" spans="2:19" ht="24.75" x14ac:dyDescent="0.25">
      <c r="B1369" s="90" t="s">
        <v>2757</v>
      </c>
      <c r="C1369" s="39" t="s">
        <v>2774</v>
      </c>
      <c r="D1369" s="39" t="s">
        <v>2694</v>
      </c>
      <c r="E1369" s="39"/>
      <c r="F1369" s="39" t="s">
        <v>2759</v>
      </c>
      <c r="G1369" s="39"/>
      <c r="H1369" s="39"/>
      <c r="I1369" s="76">
        <v>3300</v>
      </c>
      <c r="J1369" s="23" t="s">
        <v>49</v>
      </c>
      <c r="K1369" s="86">
        <v>2</v>
      </c>
      <c r="L1369" s="35"/>
      <c r="M1369" s="76">
        <f t="shared" si="61"/>
        <v>3300</v>
      </c>
      <c r="N1369" s="35"/>
      <c r="O1369" s="35"/>
      <c r="P1369" s="35"/>
      <c r="Q1369" s="35"/>
      <c r="R1369" s="35"/>
      <c r="S1369" s="35"/>
    </row>
    <row r="1370" spans="2:19" ht="24.75" x14ac:dyDescent="0.25">
      <c r="B1370" s="90" t="s">
        <v>2757</v>
      </c>
      <c r="C1370" s="39" t="s">
        <v>2774</v>
      </c>
      <c r="D1370" s="39" t="s">
        <v>2695</v>
      </c>
      <c r="E1370" s="39"/>
      <c r="F1370" s="39" t="s">
        <v>2759</v>
      </c>
      <c r="G1370" s="39"/>
      <c r="H1370" s="39"/>
      <c r="I1370" s="76">
        <v>90</v>
      </c>
      <c r="J1370" s="23" t="s">
        <v>49</v>
      </c>
      <c r="K1370" s="86">
        <v>2</v>
      </c>
      <c r="L1370" s="35"/>
      <c r="M1370" s="76">
        <f t="shared" si="61"/>
        <v>90</v>
      </c>
      <c r="N1370" s="35"/>
      <c r="O1370" s="35"/>
      <c r="P1370" s="35"/>
      <c r="Q1370" s="35"/>
      <c r="R1370" s="35"/>
      <c r="S1370" s="35"/>
    </row>
    <row r="1371" spans="2:19" ht="24.75" x14ac:dyDescent="0.25">
      <c r="B1371" s="90" t="s">
        <v>2757</v>
      </c>
      <c r="C1371" s="39" t="s">
        <v>2774</v>
      </c>
      <c r="D1371" s="39" t="s">
        <v>2696</v>
      </c>
      <c r="E1371" s="39"/>
      <c r="F1371" s="39" t="s">
        <v>2759</v>
      </c>
      <c r="G1371" s="39"/>
      <c r="H1371" s="39"/>
      <c r="I1371" s="76">
        <v>1499.92</v>
      </c>
      <c r="J1371" s="23" t="s">
        <v>49</v>
      </c>
      <c r="K1371" s="86">
        <v>2</v>
      </c>
      <c r="L1371" s="35"/>
      <c r="M1371" s="76">
        <f t="shared" si="61"/>
        <v>1499.92</v>
      </c>
      <c r="N1371" s="35"/>
      <c r="O1371" s="35"/>
      <c r="P1371" s="35"/>
      <c r="Q1371" s="35"/>
      <c r="R1371" s="35"/>
      <c r="S1371" s="35"/>
    </row>
    <row r="1372" spans="2:19" ht="24.75" x14ac:dyDescent="0.25">
      <c r="B1372" s="90" t="s">
        <v>2757</v>
      </c>
      <c r="C1372" s="39" t="s">
        <v>2774</v>
      </c>
      <c r="D1372" s="39" t="s">
        <v>2697</v>
      </c>
      <c r="E1372" s="39"/>
      <c r="F1372" s="39" t="s">
        <v>2759</v>
      </c>
      <c r="G1372" s="39"/>
      <c r="H1372" s="39"/>
      <c r="I1372" s="76">
        <v>1176</v>
      </c>
      <c r="J1372" s="23" t="s">
        <v>49</v>
      </c>
      <c r="K1372" s="86">
        <v>2</v>
      </c>
      <c r="L1372" s="35"/>
      <c r="M1372" s="76">
        <f t="shared" si="61"/>
        <v>1176</v>
      </c>
      <c r="N1372" s="35"/>
      <c r="O1372" s="35"/>
      <c r="P1372" s="35"/>
      <c r="Q1372" s="35"/>
      <c r="R1372" s="35"/>
      <c r="S1372" s="35"/>
    </row>
    <row r="1373" spans="2:19" ht="48.75" x14ac:dyDescent="0.25">
      <c r="B1373" s="90" t="s">
        <v>2757</v>
      </c>
      <c r="C1373" s="39" t="s">
        <v>2774</v>
      </c>
      <c r="D1373" s="39" t="s">
        <v>2698</v>
      </c>
      <c r="E1373" s="39"/>
      <c r="F1373" s="39" t="s">
        <v>2759</v>
      </c>
      <c r="G1373" s="39"/>
      <c r="H1373" s="39"/>
      <c r="I1373" s="76">
        <v>2940.0000000000005</v>
      </c>
      <c r="J1373" s="23" t="s">
        <v>49</v>
      </c>
      <c r="K1373" s="11">
        <v>1</v>
      </c>
      <c r="L1373" s="35"/>
      <c r="M1373" s="76">
        <f t="shared" si="61"/>
        <v>2940.0000000000005</v>
      </c>
      <c r="N1373" s="35"/>
      <c r="O1373" s="35"/>
      <c r="P1373" s="35"/>
      <c r="Q1373" s="35"/>
      <c r="R1373" s="35"/>
      <c r="S1373" s="35"/>
    </row>
    <row r="1374" spans="2:19" ht="24.75" x14ac:dyDescent="0.25">
      <c r="B1374" s="90" t="s">
        <v>2757</v>
      </c>
      <c r="C1374" s="39" t="s">
        <v>2774</v>
      </c>
      <c r="D1374" s="39" t="s">
        <v>2699</v>
      </c>
      <c r="E1374" s="39"/>
      <c r="F1374" s="39" t="s">
        <v>2759</v>
      </c>
      <c r="G1374" s="39"/>
      <c r="H1374" s="39"/>
      <c r="I1374" s="76">
        <v>138.69</v>
      </c>
      <c r="J1374" s="23" t="s">
        <v>49</v>
      </c>
      <c r="K1374" s="86">
        <v>2</v>
      </c>
      <c r="L1374" s="35"/>
      <c r="M1374" s="76">
        <f t="shared" si="61"/>
        <v>138.69</v>
      </c>
      <c r="N1374" s="35"/>
      <c r="O1374" s="35"/>
      <c r="P1374" s="35"/>
      <c r="Q1374" s="35"/>
      <c r="R1374" s="35"/>
      <c r="S1374" s="35"/>
    </row>
    <row r="1375" spans="2:19" ht="36.75" x14ac:dyDescent="0.25">
      <c r="B1375" s="90" t="s">
        <v>2757</v>
      </c>
      <c r="C1375" s="39" t="s">
        <v>2774</v>
      </c>
      <c r="D1375" s="39" t="s">
        <v>2700</v>
      </c>
      <c r="E1375" s="39"/>
      <c r="F1375" s="39" t="s">
        <v>2759</v>
      </c>
      <c r="G1375" s="39"/>
      <c r="H1375" s="39"/>
      <c r="I1375" s="76">
        <v>157.68799999999999</v>
      </c>
      <c r="J1375" s="23" t="s">
        <v>49</v>
      </c>
      <c r="K1375" s="86">
        <v>2</v>
      </c>
      <c r="L1375" s="35"/>
      <c r="M1375" s="76">
        <f t="shared" si="61"/>
        <v>157.68799999999999</v>
      </c>
      <c r="N1375" s="35"/>
      <c r="O1375" s="35"/>
      <c r="P1375" s="35"/>
      <c r="Q1375" s="35"/>
      <c r="R1375" s="35"/>
      <c r="S1375" s="35"/>
    </row>
    <row r="1376" spans="2:19" ht="24.75" x14ac:dyDescent="0.25">
      <c r="B1376" s="90" t="s">
        <v>2757</v>
      </c>
      <c r="C1376" s="39" t="s">
        <v>2774</v>
      </c>
      <c r="D1376" s="39" t="s">
        <v>2701</v>
      </c>
      <c r="E1376" s="39"/>
      <c r="F1376" s="39" t="s">
        <v>2759</v>
      </c>
      <c r="G1376" s="39"/>
      <c r="H1376" s="39"/>
      <c r="I1376" s="76">
        <v>999.52499999999998</v>
      </c>
      <c r="J1376" s="23" t="s">
        <v>49</v>
      </c>
      <c r="K1376" s="86">
        <v>2</v>
      </c>
      <c r="L1376" s="35"/>
      <c r="M1376" s="76">
        <f t="shared" si="61"/>
        <v>999.52499999999998</v>
      </c>
      <c r="N1376" s="35"/>
      <c r="O1376" s="35"/>
      <c r="P1376" s="35"/>
      <c r="Q1376" s="35"/>
      <c r="R1376" s="35"/>
      <c r="S1376" s="35"/>
    </row>
    <row r="1377" spans="2:19" ht="24.75" x14ac:dyDescent="0.25">
      <c r="B1377" s="90" t="s">
        <v>2757</v>
      </c>
      <c r="C1377" s="39" t="s">
        <v>2774</v>
      </c>
      <c r="D1377" s="39" t="s">
        <v>2702</v>
      </c>
      <c r="E1377" s="39"/>
      <c r="F1377" s="39" t="s">
        <v>2759</v>
      </c>
      <c r="G1377" s="39"/>
      <c r="H1377" s="39"/>
      <c r="I1377" s="76">
        <v>10477.600000000002</v>
      </c>
      <c r="J1377" s="23" t="s">
        <v>49</v>
      </c>
      <c r="K1377" s="86">
        <v>2</v>
      </c>
      <c r="L1377" s="35"/>
      <c r="M1377" s="76">
        <f t="shared" si="61"/>
        <v>10477.600000000002</v>
      </c>
      <c r="N1377" s="35"/>
      <c r="O1377" s="35"/>
      <c r="P1377" s="35"/>
      <c r="Q1377" s="35"/>
      <c r="R1377" s="35"/>
      <c r="S1377" s="35"/>
    </row>
    <row r="1378" spans="2:19" ht="24.75" x14ac:dyDescent="0.25">
      <c r="B1378" s="90" t="s">
        <v>2757</v>
      </c>
      <c r="C1378" s="39" t="s">
        <v>2774</v>
      </c>
      <c r="D1378" s="39" t="s">
        <v>2703</v>
      </c>
      <c r="E1378" s="39"/>
      <c r="F1378" s="39" t="s">
        <v>2759</v>
      </c>
      <c r="G1378" s="39"/>
      <c r="H1378" s="39"/>
      <c r="I1378" s="76">
        <v>1008.0000000000001</v>
      </c>
      <c r="J1378" s="23" t="s">
        <v>49</v>
      </c>
      <c r="K1378" s="86">
        <v>2</v>
      </c>
      <c r="L1378" s="35"/>
      <c r="M1378" s="76">
        <f t="shared" si="61"/>
        <v>1008.0000000000001</v>
      </c>
      <c r="N1378" s="35"/>
      <c r="O1378" s="35"/>
      <c r="P1378" s="35"/>
      <c r="Q1378" s="35"/>
      <c r="R1378" s="35"/>
      <c r="S1378" s="35"/>
    </row>
    <row r="1379" spans="2:19" ht="24.75" x14ac:dyDescent="0.25">
      <c r="B1379" s="90" t="s">
        <v>2757</v>
      </c>
      <c r="C1379" s="39" t="s">
        <v>2774</v>
      </c>
      <c r="D1379" s="39" t="s">
        <v>2704</v>
      </c>
      <c r="E1379" s="39"/>
      <c r="F1379" s="39" t="s">
        <v>2759</v>
      </c>
      <c r="G1379" s="39"/>
      <c r="H1379" s="39"/>
      <c r="I1379" s="76">
        <v>201.60000000000002</v>
      </c>
      <c r="J1379" s="23" t="s">
        <v>49</v>
      </c>
      <c r="K1379" s="86">
        <v>2</v>
      </c>
      <c r="L1379" s="35"/>
      <c r="M1379" s="76">
        <f t="shared" si="61"/>
        <v>201.60000000000002</v>
      </c>
      <c r="N1379" s="35"/>
      <c r="O1379" s="35"/>
      <c r="P1379" s="35"/>
      <c r="Q1379" s="35"/>
      <c r="R1379" s="35"/>
      <c r="S1379" s="35"/>
    </row>
    <row r="1380" spans="2:19" ht="24.75" x14ac:dyDescent="0.25">
      <c r="B1380" s="90" t="s">
        <v>2757</v>
      </c>
      <c r="C1380" s="39" t="s">
        <v>2774</v>
      </c>
      <c r="D1380" s="39" t="s">
        <v>2705</v>
      </c>
      <c r="E1380" s="39"/>
      <c r="F1380" s="39" t="s">
        <v>2759</v>
      </c>
      <c r="G1380" s="39"/>
      <c r="H1380" s="39"/>
      <c r="I1380" s="76">
        <v>145.6</v>
      </c>
      <c r="J1380" s="23" t="s">
        <v>49</v>
      </c>
      <c r="K1380" s="86">
        <v>2</v>
      </c>
      <c r="L1380" s="35"/>
      <c r="M1380" s="76">
        <f t="shared" si="61"/>
        <v>145.6</v>
      </c>
      <c r="N1380" s="35"/>
      <c r="O1380" s="35"/>
      <c r="P1380" s="35"/>
      <c r="Q1380" s="35"/>
      <c r="R1380" s="35"/>
      <c r="S1380" s="35"/>
    </row>
    <row r="1381" spans="2:19" ht="24.75" x14ac:dyDescent="0.25">
      <c r="B1381" s="90" t="s">
        <v>2757</v>
      </c>
      <c r="C1381" s="39" t="s">
        <v>2774</v>
      </c>
      <c r="D1381" s="39" t="s">
        <v>2706</v>
      </c>
      <c r="E1381" s="39"/>
      <c r="F1381" s="39" t="s">
        <v>2759</v>
      </c>
      <c r="G1381" s="39"/>
      <c r="H1381" s="39"/>
      <c r="I1381" s="76">
        <v>293.61700000000002</v>
      </c>
      <c r="J1381" s="23" t="s">
        <v>49</v>
      </c>
      <c r="K1381" s="86">
        <v>2</v>
      </c>
      <c r="L1381" s="35"/>
      <c r="M1381" s="76">
        <f t="shared" si="61"/>
        <v>293.61700000000002</v>
      </c>
      <c r="N1381" s="35"/>
      <c r="O1381" s="35"/>
      <c r="P1381" s="35"/>
      <c r="Q1381" s="35"/>
      <c r="R1381" s="35"/>
      <c r="S1381" s="35"/>
    </row>
    <row r="1382" spans="2:19" ht="24.75" x14ac:dyDescent="0.25">
      <c r="B1382" s="90" t="s">
        <v>2757</v>
      </c>
      <c r="C1382" s="39" t="s">
        <v>2774</v>
      </c>
      <c r="D1382" s="39" t="s">
        <v>2707</v>
      </c>
      <c r="E1382" s="39"/>
      <c r="F1382" s="39" t="s">
        <v>2759</v>
      </c>
      <c r="G1382" s="39"/>
      <c r="H1382" s="39"/>
      <c r="I1382" s="76">
        <v>209.66400000000002</v>
      </c>
      <c r="J1382" s="23" t="s">
        <v>49</v>
      </c>
      <c r="K1382" s="86">
        <v>2</v>
      </c>
      <c r="L1382" s="35"/>
      <c r="M1382" s="76">
        <f t="shared" si="61"/>
        <v>209.66400000000002</v>
      </c>
      <c r="N1382" s="35"/>
      <c r="O1382" s="35"/>
      <c r="P1382" s="35"/>
      <c r="Q1382" s="35"/>
      <c r="R1382" s="35"/>
      <c r="S1382" s="35"/>
    </row>
    <row r="1383" spans="2:19" ht="24.75" x14ac:dyDescent="0.25">
      <c r="B1383" s="90" t="s">
        <v>2757</v>
      </c>
      <c r="C1383" s="39" t="s">
        <v>2774</v>
      </c>
      <c r="D1383" s="39" t="s">
        <v>2708</v>
      </c>
      <c r="E1383" s="39"/>
      <c r="F1383" s="39" t="s">
        <v>2759</v>
      </c>
      <c r="G1383" s="39"/>
      <c r="H1383" s="39"/>
      <c r="I1383" s="76">
        <v>107.52000000000001</v>
      </c>
      <c r="J1383" s="23" t="s">
        <v>49</v>
      </c>
      <c r="K1383" s="86">
        <v>2</v>
      </c>
      <c r="L1383" s="35"/>
      <c r="M1383" s="76">
        <f t="shared" si="61"/>
        <v>107.52000000000001</v>
      </c>
      <c r="N1383" s="35"/>
      <c r="O1383" s="35"/>
      <c r="P1383" s="35"/>
      <c r="Q1383" s="35"/>
      <c r="R1383" s="35"/>
      <c r="S1383" s="35"/>
    </row>
    <row r="1384" spans="2:19" ht="24.75" x14ac:dyDescent="0.25">
      <c r="B1384" s="90" t="s">
        <v>2757</v>
      </c>
      <c r="C1384" s="39" t="s">
        <v>2774</v>
      </c>
      <c r="D1384" s="39" t="s">
        <v>2709</v>
      </c>
      <c r="E1384" s="39"/>
      <c r="F1384" s="39" t="s">
        <v>2759</v>
      </c>
      <c r="G1384" s="39"/>
      <c r="H1384" s="39"/>
      <c r="I1384" s="76">
        <v>7.4980000000000002</v>
      </c>
      <c r="J1384" s="23" t="s">
        <v>49</v>
      </c>
      <c r="K1384" s="86">
        <v>2</v>
      </c>
      <c r="L1384" s="35"/>
      <c r="M1384" s="76">
        <f t="shared" si="61"/>
        <v>7.4980000000000002</v>
      </c>
      <c r="N1384" s="35"/>
      <c r="O1384" s="35"/>
      <c r="P1384" s="35"/>
      <c r="Q1384" s="35"/>
      <c r="R1384" s="35"/>
      <c r="S1384" s="35"/>
    </row>
    <row r="1385" spans="2:19" ht="72.75" x14ac:dyDescent="0.25">
      <c r="B1385" s="90" t="s">
        <v>2757</v>
      </c>
      <c r="C1385" s="39" t="s">
        <v>2774</v>
      </c>
      <c r="D1385" s="39" t="s">
        <v>2710</v>
      </c>
      <c r="E1385" s="39"/>
      <c r="F1385" s="39" t="s">
        <v>2759</v>
      </c>
      <c r="G1385" s="39"/>
      <c r="H1385" s="39"/>
      <c r="I1385" s="76">
        <v>294.05399999999997</v>
      </c>
      <c r="J1385" s="23" t="s">
        <v>49</v>
      </c>
      <c r="K1385" s="86">
        <v>2</v>
      </c>
      <c r="L1385" s="35"/>
      <c r="M1385" s="76">
        <f t="shared" si="61"/>
        <v>294.05399999999997</v>
      </c>
      <c r="N1385" s="35"/>
      <c r="O1385" s="35"/>
      <c r="P1385" s="35"/>
      <c r="Q1385" s="35"/>
      <c r="R1385" s="35"/>
      <c r="S1385" s="35"/>
    </row>
    <row r="1386" spans="2:19" ht="24.75" x14ac:dyDescent="0.25">
      <c r="B1386" s="90" t="s">
        <v>2757</v>
      </c>
      <c r="C1386" s="39" t="s">
        <v>2774</v>
      </c>
      <c r="D1386" s="39" t="s">
        <v>2711</v>
      </c>
      <c r="E1386" s="39"/>
      <c r="F1386" s="39" t="s">
        <v>2759</v>
      </c>
      <c r="G1386" s="39"/>
      <c r="H1386" s="39"/>
      <c r="I1386" s="76">
        <v>295.68</v>
      </c>
      <c r="J1386" s="23" t="s">
        <v>49</v>
      </c>
      <c r="K1386" s="86">
        <v>2</v>
      </c>
      <c r="L1386" s="35"/>
      <c r="M1386" s="76">
        <f t="shared" si="61"/>
        <v>295.68</v>
      </c>
      <c r="N1386" s="35"/>
      <c r="O1386" s="35"/>
      <c r="P1386" s="35"/>
      <c r="Q1386" s="35"/>
      <c r="R1386" s="35"/>
      <c r="S1386" s="35"/>
    </row>
    <row r="1387" spans="2:19" ht="24.75" x14ac:dyDescent="0.25">
      <c r="B1387" s="90" t="s">
        <v>2757</v>
      </c>
      <c r="C1387" s="39" t="s">
        <v>2774</v>
      </c>
      <c r="D1387" s="39" t="s">
        <v>2712</v>
      </c>
      <c r="E1387" s="39"/>
      <c r="F1387" s="39" t="s">
        <v>2759</v>
      </c>
      <c r="G1387" s="39"/>
      <c r="H1387" s="39"/>
      <c r="I1387" s="76">
        <v>240.57600000000002</v>
      </c>
      <c r="J1387" s="23" t="s">
        <v>49</v>
      </c>
      <c r="K1387" s="86">
        <v>2</v>
      </c>
      <c r="L1387" s="35"/>
      <c r="M1387" s="76">
        <f t="shared" si="61"/>
        <v>240.57600000000002</v>
      </c>
      <c r="N1387" s="35"/>
      <c r="O1387" s="35"/>
      <c r="P1387" s="35"/>
      <c r="Q1387" s="35"/>
      <c r="R1387" s="35"/>
      <c r="S1387" s="35"/>
    </row>
    <row r="1388" spans="2:19" ht="24.75" x14ac:dyDescent="0.25">
      <c r="B1388" s="90" t="s">
        <v>2757</v>
      </c>
      <c r="C1388" s="39" t="s">
        <v>2774</v>
      </c>
      <c r="D1388" s="39" t="s">
        <v>2713</v>
      </c>
      <c r="E1388" s="39"/>
      <c r="F1388" s="39" t="s">
        <v>2759</v>
      </c>
      <c r="G1388" s="39"/>
      <c r="H1388" s="39"/>
      <c r="I1388" s="76">
        <v>468.16000000000008</v>
      </c>
      <c r="J1388" s="23" t="s">
        <v>49</v>
      </c>
      <c r="K1388" s="86">
        <v>2</v>
      </c>
      <c r="L1388" s="35"/>
      <c r="M1388" s="76">
        <f t="shared" si="61"/>
        <v>468.16000000000008</v>
      </c>
      <c r="N1388" s="35"/>
      <c r="O1388" s="35"/>
      <c r="P1388" s="35"/>
      <c r="Q1388" s="35"/>
      <c r="R1388" s="35"/>
      <c r="S1388" s="35"/>
    </row>
    <row r="1389" spans="2:19" ht="24.75" x14ac:dyDescent="0.25">
      <c r="B1389" s="90" t="s">
        <v>2757</v>
      </c>
      <c r="C1389" s="39" t="s">
        <v>2774</v>
      </c>
      <c r="D1389" s="39" t="s">
        <v>2714</v>
      </c>
      <c r="E1389" s="39"/>
      <c r="F1389" s="39" t="s">
        <v>2759</v>
      </c>
      <c r="G1389" s="39"/>
      <c r="H1389" s="39"/>
      <c r="I1389" s="76">
        <v>938.00000000000011</v>
      </c>
      <c r="J1389" s="23" t="s">
        <v>49</v>
      </c>
      <c r="K1389" s="86">
        <v>2</v>
      </c>
      <c r="L1389" s="35"/>
      <c r="M1389" s="76">
        <f t="shared" si="61"/>
        <v>938.00000000000011</v>
      </c>
      <c r="N1389" s="35"/>
      <c r="O1389" s="35"/>
      <c r="P1389" s="35"/>
      <c r="Q1389" s="35"/>
      <c r="R1389" s="35"/>
      <c r="S1389" s="35"/>
    </row>
    <row r="1390" spans="2:19" ht="24.75" x14ac:dyDescent="0.25">
      <c r="B1390" s="90" t="s">
        <v>2757</v>
      </c>
      <c r="C1390" s="39" t="s">
        <v>2774</v>
      </c>
      <c r="D1390" s="39" t="s">
        <v>2715</v>
      </c>
      <c r="E1390" s="39"/>
      <c r="F1390" s="39" t="s">
        <v>2759</v>
      </c>
      <c r="G1390" s="39"/>
      <c r="H1390" s="39"/>
      <c r="I1390" s="76">
        <v>883.68000000000006</v>
      </c>
      <c r="J1390" s="23" t="s">
        <v>49</v>
      </c>
      <c r="K1390" s="86">
        <v>2</v>
      </c>
      <c r="L1390" s="35"/>
      <c r="M1390" s="76">
        <f t="shared" si="61"/>
        <v>883.68000000000006</v>
      </c>
      <c r="N1390" s="35"/>
      <c r="O1390" s="35"/>
      <c r="P1390" s="35"/>
      <c r="Q1390" s="35"/>
      <c r="R1390" s="35"/>
      <c r="S1390" s="35"/>
    </row>
    <row r="1391" spans="2:19" ht="39" customHeight="1" x14ac:dyDescent="0.25">
      <c r="B1391" s="90" t="s">
        <v>2757</v>
      </c>
      <c r="C1391" s="39" t="s">
        <v>2774</v>
      </c>
      <c r="D1391" s="39" t="s">
        <v>2716</v>
      </c>
      <c r="E1391" s="39"/>
      <c r="F1391" s="39" t="s">
        <v>2759</v>
      </c>
      <c r="G1391" s="39"/>
      <c r="H1391" s="39"/>
      <c r="I1391" s="76">
        <v>35678.989000000001</v>
      </c>
      <c r="J1391" s="11" t="s">
        <v>26</v>
      </c>
      <c r="K1391" s="86">
        <v>2</v>
      </c>
      <c r="L1391" s="35"/>
      <c r="M1391" s="76">
        <f t="shared" si="61"/>
        <v>35678.989000000001</v>
      </c>
      <c r="N1391" s="35"/>
      <c r="O1391" s="35"/>
      <c r="P1391" s="35"/>
      <c r="Q1391" s="35"/>
      <c r="R1391" s="35"/>
      <c r="S1391" s="35"/>
    </row>
    <row r="1392" spans="2:19" ht="24.75" x14ac:dyDescent="0.25">
      <c r="B1392" s="90" t="s">
        <v>2757</v>
      </c>
      <c r="C1392" s="39" t="s">
        <v>2774</v>
      </c>
      <c r="D1392" s="39" t="s">
        <v>2717</v>
      </c>
      <c r="E1392" s="39"/>
      <c r="F1392" s="39" t="s">
        <v>2759</v>
      </c>
      <c r="G1392" s="39"/>
      <c r="H1392" s="39"/>
      <c r="I1392" s="76">
        <v>470.40000000000003</v>
      </c>
      <c r="J1392" s="23" t="s">
        <v>49</v>
      </c>
      <c r="K1392" s="86">
        <v>2</v>
      </c>
      <c r="L1392" s="35"/>
      <c r="M1392" s="76">
        <f t="shared" si="61"/>
        <v>470.40000000000003</v>
      </c>
      <c r="N1392" s="35"/>
      <c r="O1392" s="35"/>
      <c r="P1392" s="35"/>
      <c r="Q1392" s="35"/>
      <c r="R1392" s="35"/>
      <c r="S1392" s="35"/>
    </row>
    <row r="1393" spans="2:19" ht="24.75" x14ac:dyDescent="0.25">
      <c r="B1393" s="90" t="s">
        <v>2757</v>
      </c>
      <c r="C1393" s="39" t="s">
        <v>2774</v>
      </c>
      <c r="D1393" s="39" t="s">
        <v>2718</v>
      </c>
      <c r="E1393" s="39"/>
      <c r="F1393" s="39" t="s">
        <v>2759</v>
      </c>
      <c r="G1393" s="39"/>
      <c r="H1393" s="39"/>
      <c r="I1393" s="76">
        <v>336.00000000000006</v>
      </c>
      <c r="J1393" s="23" t="s">
        <v>49</v>
      </c>
      <c r="K1393" s="86">
        <v>2</v>
      </c>
      <c r="L1393" s="35"/>
      <c r="M1393" s="76">
        <f t="shared" si="61"/>
        <v>336.00000000000006</v>
      </c>
      <c r="N1393" s="35"/>
      <c r="O1393" s="35"/>
      <c r="P1393" s="35"/>
      <c r="Q1393" s="35"/>
      <c r="R1393" s="35"/>
      <c r="S1393" s="35"/>
    </row>
    <row r="1394" spans="2:19" ht="36.75" x14ac:dyDescent="0.25">
      <c r="B1394" s="90" t="s">
        <v>2757</v>
      </c>
      <c r="C1394" s="39" t="s">
        <v>2774</v>
      </c>
      <c r="D1394" s="39" t="s">
        <v>2719</v>
      </c>
      <c r="E1394" s="39"/>
      <c r="F1394" s="39" t="s">
        <v>2759</v>
      </c>
      <c r="G1394" s="39"/>
      <c r="H1394" s="39"/>
      <c r="I1394" s="76">
        <v>386.40000000000003</v>
      </c>
      <c r="J1394" s="23" t="s">
        <v>49</v>
      </c>
      <c r="K1394" s="86">
        <v>2</v>
      </c>
      <c r="L1394" s="35"/>
      <c r="M1394" s="76">
        <f t="shared" si="61"/>
        <v>386.40000000000003</v>
      </c>
      <c r="N1394" s="35"/>
      <c r="O1394" s="35"/>
      <c r="P1394" s="35"/>
      <c r="Q1394" s="35"/>
      <c r="R1394" s="35"/>
      <c r="S1394" s="35"/>
    </row>
    <row r="1395" spans="2:19" ht="24.75" x14ac:dyDescent="0.25">
      <c r="B1395" s="90" t="s">
        <v>2757</v>
      </c>
      <c r="C1395" s="39" t="s">
        <v>2774</v>
      </c>
      <c r="D1395" s="39" t="s">
        <v>2720</v>
      </c>
      <c r="E1395" s="39"/>
      <c r="F1395" s="39" t="s">
        <v>2759</v>
      </c>
      <c r="G1395" s="39"/>
      <c r="H1395" s="39"/>
      <c r="I1395" s="76">
        <v>4669.7150000000001</v>
      </c>
      <c r="J1395" s="23" t="s">
        <v>49</v>
      </c>
      <c r="K1395" s="86">
        <v>2</v>
      </c>
      <c r="L1395" s="35"/>
      <c r="M1395" s="76">
        <f t="shared" si="61"/>
        <v>4669.7150000000001</v>
      </c>
      <c r="N1395" s="35"/>
      <c r="O1395" s="35"/>
      <c r="P1395" s="35"/>
      <c r="Q1395" s="35"/>
      <c r="R1395" s="35"/>
      <c r="S1395" s="35"/>
    </row>
    <row r="1396" spans="2:19" ht="36.75" x14ac:dyDescent="0.25">
      <c r="B1396" s="90" t="s">
        <v>2757</v>
      </c>
      <c r="C1396" s="39" t="s">
        <v>2774</v>
      </c>
      <c r="D1396" s="39" t="s">
        <v>2721</v>
      </c>
      <c r="E1396" s="39"/>
      <c r="F1396" s="39" t="s">
        <v>2759</v>
      </c>
      <c r="G1396" s="39"/>
      <c r="H1396" s="39"/>
      <c r="I1396" s="76">
        <v>6013.8220000000001</v>
      </c>
      <c r="J1396" s="23" t="s">
        <v>49</v>
      </c>
      <c r="K1396" s="86">
        <v>2</v>
      </c>
      <c r="L1396" s="35"/>
      <c r="M1396" s="76">
        <f t="shared" si="61"/>
        <v>6013.8220000000001</v>
      </c>
      <c r="N1396" s="35"/>
      <c r="O1396" s="35"/>
      <c r="P1396" s="35"/>
      <c r="Q1396" s="35"/>
      <c r="R1396" s="35"/>
      <c r="S1396" s="35"/>
    </row>
    <row r="1397" spans="2:19" ht="24.75" x14ac:dyDescent="0.25">
      <c r="B1397" s="90" t="s">
        <v>2757</v>
      </c>
      <c r="C1397" s="39" t="s">
        <v>2774</v>
      </c>
      <c r="D1397" s="39" t="s">
        <v>2722</v>
      </c>
      <c r="E1397" s="39"/>
      <c r="F1397" s="39" t="s">
        <v>2759</v>
      </c>
      <c r="G1397" s="39"/>
      <c r="H1397" s="39"/>
      <c r="I1397" s="76">
        <v>283.36</v>
      </c>
      <c r="J1397" s="23" t="s">
        <v>49</v>
      </c>
      <c r="K1397" s="86">
        <v>2</v>
      </c>
      <c r="L1397" s="35"/>
      <c r="M1397" s="76">
        <f t="shared" si="61"/>
        <v>283.36</v>
      </c>
      <c r="N1397" s="35"/>
      <c r="O1397" s="35"/>
      <c r="P1397" s="35"/>
      <c r="Q1397" s="35"/>
      <c r="R1397" s="35"/>
      <c r="S1397" s="35"/>
    </row>
    <row r="1398" spans="2:19" ht="24.75" x14ac:dyDescent="0.25">
      <c r="B1398" s="90" t="s">
        <v>2757</v>
      </c>
      <c r="C1398" s="39" t="s">
        <v>2774</v>
      </c>
      <c r="D1398" s="39" t="s">
        <v>2723</v>
      </c>
      <c r="E1398" s="39"/>
      <c r="F1398" s="39" t="s">
        <v>2759</v>
      </c>
      <c r="G1398" s="39"/>
      <c r="H1398" s="39"/>
      <c r="I1398" s="76">
        <v>24047.663</v>
      </c>
      <c r="J1398" s="11" t="s">
        <v>26</v>
      </c>
      <c r="K1398" s="86">
        <v>2</v>
      </c>
      <c r="L1398" s="35"/>
      <c r="M1398" s="76">
        <f t="shared" si="61"/>
        <v>24047.663</v>
      </c>
      <c r="N1398" s="35"/>
      <c r="O1398" s="35"/>
      <c r="P1398" s="35"/>
      <c r="Q1398" s="35"/>
      <c r="R1398" s="35"/>
      <c r="S1398" s="35"/>
    </row>
    <row r="1399" spans="2:19" ht="24.75" x14ac:dyDescent="0.25">
      <c r="B1399" s="90" t="s">
        <v>2757</v>
      </c>
      <c r="C1399" s="39" t="s">
        <v>2774</v>
      </c>
      <c r="D1399" s="39" t="s">
        <v>2724</v>
      </c>
      <c r="E1399" s="39"/>
      <c r="F1399" s="39" t="s">
        <v>2759</v>
      </c>
      <c r="G1399" s="39"/>
      <c r="H1399" s="39"/>
      <c r="I1399" s="76">
        <v>2197.7840000000001</v>
      </c>
      <c r="J1399" s="23" t="s">
        <v>49</v>
      </c>
      <c r="K1399" s="86">
        <v>2</v>
      </c>
      <c r="L1399" s="35"/>
      <c r="M1399" s="76">
        <f t="shared" si="61"/>
        <v>2197.7840000000001</v>
      </c>
      <c r="N1399" s="35"/>
      <c r="O1399" s="35"/>
      <c r="P1399" s="35"/>
      <c r="Q1399" s="35"/>
      <c r="R1399" s="35"/>
      <c r="S1399" s="35"/>
    </row>
    <row r="1400" spans="2:19" ht="24.75" x14ac:dyDescent="0.25">
      <c r="B1400" s="90" t="s">
        <v>2757</v>
      </c>
      <c r="C1400" s="39" t="s">
        <v>2774</v>
      </c>
      <c r="D1400" s="39" t="s">
        <v>2725</v>
      </c>
      <c r="E1400" s="39"/>
      <c r="F1400" s="39" t="s">
        <v>2759</v>
      </c>
      <c r="G1400" s="39"/>
      <c r="H1400" s="39"/>
      <c r="I1400" s="76">
        <v>4421.3119999999999</v>
      </c>
      <c r="J1400" s="23" t="s">
        <v>49</v>
      </c>
      <c r="K1400" s="86">
        <v>2</v>
      </c>
      <c r="L1400" s="35"/>
      <c r="M1400" s="76">
        <f t="shared" si="61"/>
        <v>4421.3119999999999</v>
      </c>
      <c r="N1400" s="35"/>
      <c r="O1400" s="35"/>
      <c r="P1400" s="35"/>
      <c r="Q1400" s="35"/>
      <c r="R1400" s="35"/>
      <c r="S1400" s="35"/>
    </row>
    <row r="1401" spans="2:19" ht="36.75" x14ac:dyDescent="0.25">
      <c r="B1401" s="90" t="s">
        <v>2757</v>
      </c>
      <c r="C1401" s="39" t="s">
        <v>2774</v>
      </c>
      <c r="D1401" s="39" t="s">
        <v>2726</v>
      </c>
      <c r="E1401" s="39"/>
      <c r="F1401" s="39" t="s">
        <v>2759</v>
      </c>
      <c r="G1401" s="39"/>
      <c r="H1401" s="39"/>
      <c r="I1401" s="76">
        <v>998.50300000000004</v>
      </c>
      <c r="J1401" s="23" t="s">
        <v>49</v>
      </c>
      <c r="K1401" s="86">
        <v>2</v>
      </c>
      <c r="L1401" s="35"/>
      <c r="M1401" s="76">
        <f t="shared" si="61"/>
        <v>998.50300000000004</v>
      </c>
      <c r="N1401" s="35"/>
      <c r="O1401" s="35"/>
      <c r="P1401" s="35"/>
      <c r="Q1401" s="35"/>
      <c r="R1401" s="35"/>
      <c r="S1401" s="35"/>
    </row>
    <row r="1402" spans="2:19" ht="24.75" x14ac:dyDescent="0.25">
      <c r="B1402" s="90" t="s">
        <v>2757</v>
      </c>
      <c r="C1402" s="39" t="s">
        <v>2774</v>
      </c>
      <c r="D1402" s="39" t="s">
        <v>2727</v>
      </c>
      <c r="E1402" s="39"/>
      <c r="F1402" s="39" t="s">
        <v>2759</v>
      </c>
      <c r="G1402" s="39"/>
      <c r="H1402" s="39"/>
      <c r="I1402" s="76">
        <v>705.35500000000002</v>
      </c>
      <c r="J1402" s="23" t="s">
        <v>49</v>
      </c>
      <c r="K1402" s="86">
        <v>2</v>
      </c>
      <c r="L1402" s="35"/>
      <c r="M1402" s="76">
        <f t="shared" si="61"/>
        <v>705.35500000000002</v>
      </c>
      <c r="N1402" s="35"/>
      <c r="O1402" s="35"/>
      <c r="P1402" s="35"/>
      <c r="Q1402" s="35"/>
      <c r="R1402" s="35"/>
      <c r="S1402" s="35"/>
    </row>
    <row r="1403" spans="2:19" ht="24.75" x14ac:dyDescent="0.25">
      <c r="B1403" s="90" t="s">
        <v>2757</v>
      </c>
      <c r="C1403" s="39" t="s">
        <v>2774</v>
      </c>
      <c r="D1403" s="39" t="s">
        <v>2728</v>
      </c>
      <c r="E1403" s="39"/>
      <c r="F1403" s="39" t="s">
        <v>2759</v>
      </c>
      <c r="G1403" s="39"/>
      <c r="H1403" s="39"/>
      <c r="I1403" s="76">
        <v>746.67</v>
      </c>
      <c r="J1403" s="23" t="s">
        <v>49</v>
      </c>
      <c r="K1403" s="86">
        <v>2</v>
      </c>
      <c r="L1403" s="35"/>
      <c r="M1403" s="76">
        <f t="shared" si="61"/>
        <v>746.67</v>
      </c>
      <c r="N1403" s="35"/>
      <c r="O1403" s="35"/>
      <c r="P1403" s="35"/>
      <c r="Q1403" s="35"/>
      <c r="R1403" s="35"/>
      <c r="S1403" s="35"/>
    </row>
    <row r="1404" spans="2:19" ht="24.75" x14ac:dyDescent="0.25">
      <c r="B1404" s="90" t="s">
        <v>2757</v>
      </c>
      <c r="C1404" s="39" t="s">
        <v>2774</v>
      </c>
      <c r="D1404" s="39" t="s">
        <v>2729</v>
      </c>
      <c r="E1404" s="39"/>
      <c r="F1404" s="39" t="s">
        <v>2759</v>
      </c>
      <c r="G1404" s="39"/>
      <c r="H1404" s="39"/>
      <c r="I1404" s="76">
        <v>4200</v>
      </c>
      <c r="J1404" s="23" t="s">
        <v>49</v>
      </c>
      <c r="K1404" s="86">
        <v>2</v>
      </c>
      <c r="L1404" s="35"/>
      <c r="M1404" s="76">
        <f t="shared" si="61"/>
        <v>4200</v>
      </c>
      <c r="N1404" s="35"/>
      <c r="O1404" s="35"/>
      <c r="P1404" s="35"/>
      <c r="Q1404" s="35"/>
      <c r="R1404" s="35"/>
      <c r="S1404" s="35"/>
    </row>
    <row r="1405" spans="2:19" x14ac:dyDescent="0.25">
      <c r="B1405" s="90" t="s">
        <v>2758</v>
      </c>
      <c r="C1405" s="39" t="s">
        <v>2773</v>
      </c>
      <c r="D1405" s="39" t="s">
        <v>2730</v>
      </c>
      <c r="E1405" s="39"/>
      <c r="F1405" s="39" t="s">
        <v>2763</v>
      </c>
      <c r="G1405" s="39"/>
      <c r="H1405" s="39"/>
      <c r="I1405" s="76">
        <v>60569.197999999997</v>
      </c>
      <c r="J1405" s="11" t="s">
        <v>26</v>
      </c>
      <c r="K1405" s="11">
        <v>1</v>
      </c>
      <c r="L1405" s="35"/>
      <c r="M1405" s="76">
        <f t="shared" si="61"/>
        <v>60569.197999999997</v>
      </c>
      <c r="N1405" s="35"/>
      <c r="O1405" s="35"/>
      <c r="P1405" s="35"/>
      <c r="Q1405" s="35"/>
      <c r="R1405" s="35"/>
      <c r="S1405" s="35"/>
    </row>
    <row r="1406" spans="2:19" x14ac:dyDescent="0.25">
      <c r="B1406" s="90" t="s">
        <v>2758</v>
      </c>
      <c r="C1406" s="39" t="s">
        <v>2773</v>
      </c>
      <c r="D1406" s="39" t="s">
        <v>2731</v>
      </c>
      <c r="E1406" s="39"/>
      <c r="F1406" s="39" t="s">
        <v>2763</v>
      </c>
      <c r="G1406" s="39"/>
      <c r="H1406" s="39"/>
      <c r="I1406" s="76">
        <v>30339.841</v>
      </c>
      <c r="J1406" s="11" t="s">
        <v>26</v>
      </c>
      <c r="K1406" s="11">
        <v>1</v>
      </c>
      <c r="L1406" s="35"/>
      <c r="M1406" s="76">
        <f t="shared" si="61"/>
        <v>30339.841</v>
      </c>
      <c r="N1406" s="35"/>
      <c r="O1406" s="35"/>
      <c r="P1406" s="35"/>
      <c r="Q1406" s="35"/>
      <c r="R1406" s="35"/>
      <c r="S1406" s="35"/>
    </row>
    <row r="1407" spans="2:19" ht="24.75" x14ac:dyDescent="0.25">
      <c r="B1407" s="90" t="s">
        <v>2758</v>
      </c>
      <c r="C1407" s="39" t="s">
        <v>2773</v>
      </c>
      <c r="D1407" s="39" t="s">
        <v>2732</v>
      </c>
      <c r="E1407" s="39"/>
      <c r="F1407" s="39" t="s">
        <v>2763</v>
      </c>
      <c r="G1407" s="39"/>
      <c r="H1407" s="39"/>
      <c r="I1407" s="76">
        <v>93828.760999999999</v>
      </c>
      <c r="J1407" s="11" t="s">
        <v>26</v>
      </c>
      <c r="K1407" s="11">
        <v>1</v>
      </c>
      <c r="L1407" s="35"/>
      <c r="M1407" s="76">
        <f t="shared" si="61"/>
        <v>93828.760999999999</v>
      </c>
      <c r="N1407" s="35"/>
      <c r="O1407" s="35"/>
      <c r="P1407" s="35"/>
      <c r="Q1407" s="35"/>
      <c r="R1407" s="35"/>
      <c r="S1407" s="35"/>
    </row>
    <row r="1408" spans="2:19" x14ac:dyDescent="0.25">
      <c r="B1408" s="90" t="s">
        <v>2758</v>
      </c>
      <c r="C1408" s="39" t="s">
        <v>2773</v>
      </c>
      <c r="D1408" s="39" t="s">
        <v>2733</v>
      </c>
      <c r="E1408" s="39"/>
      <c r="F1408" s="39" t="s">
        <v>2763</v>
      </c>
      <c r="G1408" s="39"/>
      <c r="H1408" s="39"/>
      <c r="I1408" s="76">
        <v>383487.72000000009</v>
      </c>
      <c r="J1408" s="11" t="s">
        <v>26</v>
      </c>
      <c r="K1408" s="11">
        <v>1</v>
      </c>
      <c r="L1408" s="35"/>
      <c r="M1408" s="76">
        <f t="shared" si="61"/>
        <v>383487.72000000009</v>
      </c>
      <c r="N1408" s="35"/>
      <c r="O1408" s="35"/>
      <c r="P1408" s="35"/>
      <c r="Q1408" s="35"/>
      <c r="R1408" s="35"/>
      <c r="S1408" s="35"/>
    </row>
    <row r="1409" spans="2:19" ht="24.75" x14ac:dyDescent="0.25">
      <c r="B1409" s="90" t="s">
        <v>2758</v>
      </c>
      <c r="C1409" s="39" t="s">
        <v>2773</v>
      </c>
      <c r="D1409" s="39" t="s">
        <v>2734</v>
      </c>
      <c r="E1409" s="39"/>
      <c r="F1409" s="39" t="s">
        <v>2763</v>
      </c>
      <c r="G1409" s="39"/>
      <c r="H1409" s="39"/>
      <c r="I1409" s="76">
        <v>18172.704000000002</v>
      </c>
      <c r="J1409" s="11" t="s">
        <v>26</v>
      </c>
      <c r="K1409" s="11">
        <v>1</v>
      </c>
      <c r="L1409" s="35"/>
      <c r="M1409" s="76">
        <f t="shared" ref="M1409:M1415" si="62">I1409</f>
        <v>18172.704000000002</v>
      </c>
      <c r="N1409" s="35"/>
      <c r="O1409" s="35"/>
      <c r="P1409" s="35"/>
      <c r="Q1409" s="35"/>
      <c r="R1409" s="35"/>
      <c r="S1409" s="35"/>
    </row>
    <row r="1410" spans="2:19" ht="24.75" x14ac:dyDescent="0.25">
      <c r="B1410" s="90" t="s">
        <v>2758</v>
      </c>
      <c r="C1410" s="39" t="s">
        <v>2773</v>
      </c>
      <c r="D1410" s="39" t="s">
        <v>2735</v>
      </c>
      <c r="E1410" s="39"/>
      <c r="F1410" s="39" t="s">
        <v>2763</v>
      </c>
      <c r="G1410" s="39"/>
      <c r="H1410" s="39"/>
      <c r="I1410" s="76">
        <v>17385.444</v>
      </c>
      <c r="J1410" s="11" t="s">
        <v>26</v>
      </c>
      <c r="K1410" s="11">
        <v>1</v>
      </c>
      <c r="L1410" s="35"/>
      <c r="M1410" s="76">
        <f t="shared" si="62"/>
        <v>17385.444</v>
      </c>
      <c r="N1410" s="35"/>
      <c r="O1410" s="35"/>
      <c r="P1410" s="35"/>
      <c r="Q1410" s="35"/>
      <c r="R1410" s="35"/>
      <c r="S1410" s="35"/>
    </row>
    <row r="1411" spans="2:19" ht="48.75" x14ac:dyDescent="0.25">
      <c r="B1411" s="90" t="s">
        <v>2758</v>
      </c>
      <c r="C1411" s="39" t="s">
        <v>2773</v>
      </c>
      <c r="D1411" s="39" t="s">
        <v>2736</v>
      </c>
      <c r="E1411" s="39"/>
      <c r="F1411" s="39" t="s">
        <v>2763</v>
      </c>
      <c r="G1411" s="39"/>
      <c r="H1411" s="39"/>
      <c r="I1411" s="76">
        <v>6664.0000000000009</v>
      </c>
      <c r="J1411" s="11" t="s">
        <v>26</v>
      </c>
      <c r="K1411" s="11">
        <v>1</v>
      </c>
      <c r="L1411" s="35"/>
      <c r="M1411" s="76">
        <f t="shared" si="62"/>
        <v>6664.0000000000009</v>
      </c>
      <c r="N1411" s="35"/>
      <c r="O1411" s="35"/>
      <c r="P1411" s="35"/>
      <c r="Q1411" s="35"/>
      <c r="R1411" s="35"/>
      <c r="S1411" s="35"/>
    </row>
    <row r="1412" spans="2:19" ht="48.75" x14ac:dyDescent="0.25">
      <c r="B1412" s="90" t="s">
        <v>2758</v>
      </c>
      <c r="C1412" s="39" t="s">
        <v>2773</v>
      </c>
      <c r="D1412" s="39" t="s">
        <v>2737</v>
      </c>
      <c r="E1412" s="39"/>
      <c r="F1412" s="39" t="s">
        <v>2763</v>
      </c>
      <c r="G1412" s="39"/>
      <c r="H1412" s="39"/>
      <c r="I1412" s="76">
        <v>2856.0000000000005</v>
      </c>
      <c r="J1412" s="11" t="s">
        <v>26</v>
      </c>
      <c r="K1412" s="11">
        <v>1</v>
      </c>
      <c r="L1412" s="35"/>
      <c r="M1412" s="76">
        <f t="shared" si="62"/>
        <v>2856.0000000000005</v>
      </c>
      <c r="N1412" s="35"/>
      <c r="O1412" s="35"/>
      <c r="P1412" s="35"/>
      <c r="Q1412" s="35"/>
      <c r="R1412" s="35"/>
      <c r="S1412" s="35"/>
    </row>
    <row r="1413" spans="2:19" ht="72.75" x14ac:dyDescent="0.25">
      <c r="B1413" s="90" t="s">
        <v>2758</v>
      </c>
      <c r="C1413" s="39" t="s">
        <v>2773</v>
      </c>
      <c r="D1413" s="39" t="s">
        <v>2738</v>
      </c>
      <c r="E1413" s="39"/>
      <c r="F1413" s="39" t="s">
        <v>2763</v>
      </c>
      <c r="G1413" s="39"/>
      <c r="H1413" s="39"/>
      <c r="I1413" s="76">
        <v>3652.3200000000006</v>
      </c>
      <c r="J1413" s="11" t="s">
        <v>26</v>
      </c>
      <c r="K1413" s="11">
        <v>1</v>
      </c>
      <c r="L1413" s="35"/>
      <c r="M1413" s="76">
        <f t="shared" si="62"/>
        <v>3652.3200000000006</v>
      </c>
      <c r="N1413" s="35"/>
      <c r="O1413" s="35"/>
      <c r="P1413" s="35"/>
      <c r="Q1413" s="35"/>
      <c r="R1413" s="35"/>
      <c r="S1413" s="35"/>
    </row>
    <row r="1414" spans="2:19" ht="48.75" x14ac:dyDescent="0.25">
      <c r="B1414" s="90" t="s">
        <v>2758</v>
      </c>
      <c r="C1414" s="39" t="s">
        <v>2773</v>
      </c>
      <c r="D1414" s="39" t="s">
        <v>2739</v>
      </c>
      <c r="E1414" s="39"/>
      <c r="F1414" s="39" t="s">
        <v>2763</v>
      </c>
      <c r="G1414" s="39"/>
      <c r="H1414" s="39"/>
      <c r="I1414" s="76">
        <v>3334.2400000000007</v>
      </c>
      <c r="J1414" s="11" t="s">
        <v>26</v>
      </c>
      <c r="K1414" s="11">
        <v>1</v>
      </c>
      <c r="L1414" s="35"/>
      <c r="M1414" s="76">
        <f t="shared" si="62"/>
        <v>3334.2400000000007</v>
      </c>
      <c r="N1414" s="35"/>
      <c r="O1414" s="35"/>
      <c r="P1414" s="35"/>
      <c r="Q1414" s="35"/>
      <c r="R1414" s="35"/>
      <c r="S1414" s="35"/>
    </row>
    <row r="1415" spans="2:19" ht="48.75" x14ac:dyDescent="0.25">
      <c r="B1415" s="90" t="s">
        <v>2758</v>
      </c>
      <c r="C1415" s="39" t="s">
        <v>2773</v>
      </c>
      <c r="D1415" s="39" t="s">
        <v>2740</v>
      </c>
      <c r="E1415" s="39"/>
      <c r="F1415" s="39" t="s">
        <v>2763</v>
      </c>
      <c r="G1415" s="39"/>
      <c r="H1415" s="39"/>
      <c r="I1415" s="76">
        <v>4337.76</v>
      </c>
      <c r="J1415" s="11" t="s">
        <v>26</v>
      </c>
      <c r="K1415" s="11">
        <v>1</v>
      </c>
      <c r="L1415" s="35"/>
      <c r="M1415" s="76">
        <f t="shared" si="62"/>
        <v>4337.76</v>
      </c>
      <c r="N1415" s="35"/>
      <c r="O1415" s="35"/>
      <c r="P1415" s="35"/>
      <c r="Q1415" s="35"/>
      <c r="R1415" s="35"/>
      <c r="S1415" s="35"/>
    </row>
    <row r="1416" spans="2:19" ht="36.75" x14ac:dyDescent="0.25">
      <c r="B1416" s="90" t="s">
        <v>2758</v>
      </c>
      <c r="C1416" s="39" t="s">
        <v>2773</v>
      </c>
      <c r="D1416" s="39" t="s">
        <v>2741</v>
      </c>
      <c r="E1416" s="39"/>
      <c r="F1416" s="39" t="s">
        <v>2763</v>
      </c>
      <c r="G1416" s="39"/>
      <c r="H1416" s="39"/>
      <c r="I1416" s="76">
        <v>4094.5970000000002</v>
      </c>
      <c r="J1416" s="11" t="s">
        <v>26</v>
      </c>
      <c r="K1416" s="11">
        <v>1</v>
      </c>
      <c r="L1416" s="35"/>
      <c r="M1416" s="76"/>
      <c r="N1416" s="35"/>
      <c r="O1416" s="76">
        <f>I1416</f>
        <v>4094.5970000000002</v>
      </c>
      <c r="P1416" s="35"/>
      <c r="Q1416" s="35"/>
      <c r="R1416" s="35"/>
      <c r="S1416" s="35"/>
    </row>
    <row r="1417" spans="2:19" ht="36.75" x14ac:dyDescent="0.25">
      <c r="B1417" s="90" t="s">
        <v>2758</v>
      </c>
      <c r="C1417" s="39" t="s">
        <v>2773</v>
      </c>
      <c r="D1417" s="39" t="s">
        <v>2742</v>
      </c>
      <c r="E1417" s="39"/>
      <c r="F1417" s="39" t="s">
        <v>2763</v>
      </c>
      <c r="G1417" s="39"/>
      <c r="H1417" s="39"/>
      <c r="I1417" s="76">
        <v>3099.6849999999999</v>
      </c>
      <c r="J1417" s="11" t="s">
        <v>26</v>
      </c>
      <c r="K1417" s="11">
        <v>1</v>
      </c>
      <c r="L1417" s="35"/>
      <c r="M1417" s="76"/>
      <c r="N1417" s="35"/>
      <c r="O1417" s="76">
        <f t="shared" ref="O1417:O1418" si="63">I1417</f>
        <v>3099.6849999999999</v>
      </c>
      <c r="P1417" s="35"/>
      <c r="Q1417" s="35"/>
      <c r="R1417" s="35"/>
      <c r="S1417" s="35"/>
    </row>
    <row r="1418" spans="2:19" ht="36.75" x14ac:dyDescent="0.25">
      <c r="B1418" s="90" t="s">
        <v>2758</v>
      </c>
      <c r="C1418" s="39" t="s">
        <v>2773</v>
      </c>
      <c r="D1418" s="39" t="s">
        <v>2743</v>
      </c>
      <c r="E1418" s="39"/>
      <c r="F1418" s="39" t="s">
        <v>2763</v>
      </c>
      <c r="G1418" s="39"/>
      <c r="H1418" s="39"/>
      <c r="I1418" s="76">
        <v>7013.25</v>
      </c>
      <c r="J1418" s="11" t="s">
        <v>26</v>
      </c>
      <c r="K1418" s="11">
        <v>1</v>
      </c>
      <c r="L1418" s="35"/>
      <c r="M1418" s="76"/>
      <c r="N1418" s="35"/>
      <c r="O1418" s="76">
        <f t="shared" si="63"/>
        <v>7013.25</v>
      </c>
      <c r="P1418" s="35"/>
      <c r="Q1418" s="35"/>
      <c r="R1418" s="35"/>
      <c r="S1418" s="35"/>
    </row>
    <row r="1419" spans="2:19" ht="48.75" x14ac:dyDescent="0.25">
      <c r="B1419" s="90" t="s">
        <v>2757</v>
      </c>
      <c r="C1419" s="39" t="s">
        <v>2773</v>
      </c>
      <c r="D1419" s="39" t="s">
        <v>2744</v>
      </c>
      <c r="E1419" s="39"/>
      <c r="F1419" s="39" t="s">
        <v>2759</v>
      </c>
      <c r="G1419" s="39"/>
      <c r="H1419" s="39"/>
      <c r="I1419" s="76">
        <v>1176</v>
      </c>
      <c r="J1419" s="11" t="s">
        <v>26</v>
      </c>
      <c r="K1419" s="11">
        <v>2</v>
      </c>
      <c r="L1419" s="35"/>
      <c r="M1419" s="76">
        <f>I1419</f>
        <v>1176</v>
      </c>
      <c r="N1419" s="35"/>
      <c r="O1419" s="35"/>
      <c r="P1419" s="35"/>
      <c r="Q1419" s="35"/>
      <c r="R1419" s="35"/>
      <c r="S1419" s="35"/>
    </row>
    <row r="1420" spans="2:19" ht="48.75" x14ac:dyDescent="0.25">
      <c r="B1420" s="90" t="s">
        <v>2757</v>
      </c>
      <c r="C1420" s="39" t="s">
        <v>2773</v>
      </c>
      <c r="D1420" s="39" t="s">
        <v>2745</v>
      </c>
      <c r="E1420" s="39"/>
      <c r="F1420" s="39" t="s">
        <v>2759</v>
      </c>
      <c r="G1420" s="39"/>
      <c r="H1420" s="39"/>
      <c r="I1420" s="76">
        <v>504.00000000000006</v>
      </c>
      <c r="J1420" s="11" t="s">
        <v>26</v>
      </c>
      <c r="K1420" s="11">
        <v>2</v>
      </c>
      <c r="L1420" s="35"/>
      <c r="M1420" s="76">
        <f t="shared" ref="M1420:M1424" si="64">I1420</f>
        <v>504.00000000000006</v>
      </c>
      <c r="N1420" s="35"/>
      <c r="O1420" s="35"/>
      <c r="P1420" s="35"/>
      <c r="Q1420" s="35"/>
      <c r="R1420" s="35"/>
      <c r="S1420" s="35"/>
    </row>
    <row r="1421" spans="2:19" ht="72.75" x14ac:dyDescent="0.25">
      <c r="B1421" s="90" t="s">
        <v>2757</v>
      </c>
      <c r="C1421" s="39" t="s">
        <v>2773</v>
      </c>
      <c r="D1421" s="39" t="s">
        <v>2746</v>
      </c>
      <c r="E1421" s="39"/>
      <c r="F1421" s="39" t="s">
        <v>2759</v>
      </c>
      <c r="G1421" s="39"/>
      <c r="H1421" s="39"/>
      <c r="I1421" s="76">
        <v>644.00000000000011</v>
      </c>
      <c r="J1421" s="11" t="s">
        <v>26</v>
      </c>
      <c r="K1421" s="11">
        <v>2</v>
      </c>
      <c r="L1421" s="35"/>
      <c r="M1421" s="76">
        <f t="shared" si="64"/>
        <v>644.00000000000011</v>
      </c>
      <c r="N1421" s="35"/>
      <c r="O1421" s="35"/>
      <c r="P1421" s="35"/>
      <c r="Q1421" s="35"/>
      <c r="R1421" s="35"/>
      <c r="S1421" s="35"/>
    </row>
    <row r="1422" spans="2:19" ht="48.75" x14ac:dyDescent="0.25">
      <c r="B1422" s="90" t="s">
        <v>2757</v>
      </c>
      <c r="C1422" s="39" t="s">
        <v>2773</v>
      </c>
      <c r="D1422" s="39" t="s">
        <v>2747</v>
      </c>
      <c r="E1422" s="39"/>
      <c r="F1422" s="39" t="s">
        <v>2759</v>
      </c>
      <c r="G1422" s="39"/>
      <c r="H1422" s="39"/>
      <c r="I1422" s="76">
        <v>588</v>
      </c>
      <c r="J1422" s="11" t="s">
        <v>26</v>
      </c>
      <c r="K1422" s="11">
        <v>2</v>
      </c>
      <c r="L1422" s="35"/>
      <c r="M1422" s="76">
        <f t="shared" si="64"/>
        <v>588</v>
      </c>
      <c r="N1422" s="35"/>
      <c r="O1422" s="35"/>
      <c r="P1422" s="35"/>
      <c r="Q1422" s="35"/>
      <c r="R1422" s="35"/>
      <c r="S1422" s="35"/>
    </row>
    <row r="1423" spans="2:19" ht="48.75" x14ac:dyDescent="0.25">
      <c r="B1423" s="90" t="s">
        <v>2757</v>
      </c>
      <c r="C1423" s="39" t="s">
        <v>2773</v>
      </c>
      <c r="D1423" s="39" t="s">
        <v>2748</v>
      </c>
      <c r="E1423" s="39"/>
      <c r="F1423" s="39" t="s">
        <v>2759</v>
      </c>
      <c r="G1423" s="39"/>
      <c r="H1423" s="39"/>
      <c r="I1423" s="76">
        <v>764.96000000000015</v>
      </c>
      <c r="J1423" s="11" t="s">
        <v>26</v>
      </c>
      <c r="K1423" s="11">
        <v>2</v>
      </c>
      <c r="L1423" s="35"/>
      <c r="M1423" s="76">
        <f t="shared" si="64"/>
        <v>764.96000000000015</v>
      </c>
      <c r="N1423" s="35"/>
      <c r="O1423" s="35"/>
      <c r="P1423" s="35"/>
      <c r="Q1423" s="35"/>
      <c r="R1423" s="35"/>
      <c r="S1423" s="35"/>
    </row>
    <row r="1424" spans="2:19" ht="120.75" x14ac:dyDescent="0.25">
      <c r="B1424" s="90" t="s">
        <v>2757</v>
      </c>
      <c r="C1424" s="39" t="s">
        <v>2773</v>
      </c>
      <c r="D1424" s="39" t="s">
        <v>2749</v>
      </c>
      <c r="E1424" s="39"/>
      <c r="F1424" s="39" t="s">
        <v>2759</v>
      </c>
      <c r="G1424" s="39"/>
      <c r="H1424" s="39"/>
      <c r="I1424" s="76">
        <v>21631.993999999999</v>
      </c>
      <c r="J1424" s="11" t="s">
        <v>26</v>
      </c>
      <c r="K1424" s="11">
        <v>1</v>
      </c>
      <c r="L1424" s="35"/>
      <c r="M1424" s="76">
        <f t="shared" si="64"/>
        <v>21631.993999999999</v>
      </c>
      <c r="N1424" s="35"/>
      <c r="O1424" s="35"/>
      <c r="P1424" s="35"/>
      <c r="Q1424" s="35"/>
      <c r="R1424" s="35"/>
      <c r="S1424" s="35"/>
    </row>
    <row r="1425" spans="2:19" ht="24.75" x14ac:dyDescent="0.25">
      <c r="B1425" s="90" t="s">
        <v>2757</v>
      </c>
      <c r="C1425" s="39" t="s">
        <v>2773</v>
      </c>
      <c r="D1425" s="39" t="s">
        <v>2764</v>
      </c>
      <c r="E1425" s="39"/>
      <c r="F1425" s="39" t="s">
        <v>2759</v>
      </c>
      <c r="G1425" s="39"/>
      <c r="H1425" s="39"/>
      <c r="I1425" s="76">
        <v>134192.41899999999</v>
      </c>
      <c r="J1425" s="11" t="s">
        <v>26</v>
      </c>
      <c r="K1425" s="11">
        <v>1</v>
      </c>
      <c r="L1425" s="35"/>
      <c r="M1425" s="76"/>
      <c r="N1425" s="35"/>
      <c r="O1425" s="76">
        <f>I1425</f>
        <v>134192.41899999999</v>
      </c>
      <c r="P1425" s="35"/>
      <c r="Q1425" s="35"/>
      <c r="R1425" s="35"/>
      <c r="S1425" s="35"/>
    </row>
    <row r="1426" spans="2:19" ht="24.75" x14ac:dyDescent="0.25">
      <c r="B1426" s="90" t="s">
        <v>2757</v>
      </c>
      <c r="C1426" s="39" t="s">
        <v>2773</v>
      </c>
      <c r="D1426" s="39" t="s">
        <v>2765</v>
      </c>
      <c r="E1426" s="39"/>
      <c r="F1426" s="39" t="s">
        <v>2759</v>
      </c>
      <c r="G1426" s="39"/>
      <c r="H1426" s="39"/>
      <c r="I1426" s="76">
        <v>5040.0000000000009</v>
      </c>
      <c r="J1426" s="11" t="s">
        <v>26</v>
      </c>
      <c r="K1426" s="11">
        <v>1</v>
      </c>
      <c r="L1426" s="35"/>
      <c r="M1426" s="76"/>
      <c r="N1426" s="35"/>
      <c r="O1426" s="76">
        <f>I1426</f>
        <v>5040.0000000000009</v>
      </c>
      <c r="P1426" s="35"/>
      <c r="Q1426" s="35"/>
      <c r="R1426" s="35"/>
      <c r="S1426" s="35"/>
    </row>
    <row r="1427" spans="2:19" ht="24.75" x14ac:dyDescent="0.25">
      <c r="B1427" s="90" t="s">
        <v>2758</v>
      </c>
      <c r="C1427" s="39" t="s">
        <v>2773</v>
      </c>
      <c r="D1427" s="39" t="s">
        <v>2750</v>
      </c>
      <c r="E1427" s="39"/>
      <c r="F1427" s="39" t="s">
        <v>2763</v>
      </c>
      <c r="G1427" s="39"/>
      <c r="H1427" s="39"/>
      <c r="I1427" s="76">
        <v>24999.968000000004</v>
      </c>
      <c r="J1427" s="11" t="s">
        <v>26</v>
      </c>
      <c r="K1427" s="11">
        <v>2</v>
      </c>
      <c r="L1427" s="35"/>
      <c r="M1427" s="76">
        <f>I1427</f>
        <v>24999.968000000004</v>
      </c>
      <c r="N1427" s="35"/>
      <c r="O1427" s="35"/>
      <c r="P1427" s="35"/>
      <c r="Q1427" s="35"/>
      <c r="R1427" s="35"/>
      <c r="S1427" s="35"/>
    </row>
    <row r="1428" spans="2:19" ht="24.75" x14ac:dyDescent="0.25">
      <c r="B1428" s="90" t="s">
        <v>2758</v>
      </c>
      <c r="C1428" s="39" t="s">
        <v>2773</v>
      </c>
      <c r="D1428" s="39" t="s">
        <v>2751</v>
      </c>
      <c r="E1428" s="39"/>
      <c r="F1428" s="39" t="s">
        <v>2763</v>
      </c>
      <c r="G1428" s="39"/>
      <c r="H1428" s="39"/>
      <c r="I1428" s="76">
        <v>2499.8400000000006</v>
      </c>
      <c r="J1428" s="23" t="s">
        <v>49</v>
      </c>
      <c r="K1428" s="11">
        <v>2</v>
      </c>
      <c r="L1428" s="35"/>
      <c r="M1428" s="76">
        <f>I1428</f>
        <v>2499.8400000000006</v>
      </c>
      <c r="N1428" s="35"/>
      <c r="O1428" s="35"/>
      <c r="P1428" s="35"/>
      <c r="Q1428" s="35"/>
      <c r="R1428" s="35"/>
      <c r="S1428" s="35"/>
    </row>
    <row r="1429" spans="2:19" ht="30" x14ac:dyDescent="0.25">
      <c r="B1429" s="35" t="s">
        <v>2766</v>
      </c>
      <c r="C1429" s="39" t="s">
        <v>2773</v>
      </c>
      <c r="D1429" s="39" t="s">
        <v>2767</v>
      </c>
      <c r="E1429" s="39"/>
      <c r="F1429" s="39" t="s">
        <v>315</v>
      </c>
      <c r="G1429" s="39">
        <v>5</v>
      </c>
      <c r="H1429" s="91">
        <v>13802430</v>
      </c>
      <c r="I1429" s="91">
        <f>H1429*G1429/1000</f>
        <v>69012.149999999994</v>
      </c>
      <c r="J1429" s="92" t="s">
        <v>26</v>
      </c>
      <c r="K1429" s="92">
        <v>1</v>
      </c>
      <c r="L1429" s="91">
        <v>5</v>
      </c>
      <c r="M1429" s="91">
        <f>I1429</f>
        <v>69012.149999999994</v>
      </c>
      <c r="N1429" s="35"/>
      <c r="O1429" s="35"/>
      <c r="P1429" s="35"/>
      <c r="Q1429" s="35"/>
      <c r="R1429" s="35"/>
      <c r="S1429" s="35"/>
    </row>
    <row r="1430" spans="2:19" ht="30" x14ac:dyDescent="0.25">
      <c r="B1430" s="35" t="s">
        <v>2766</v>
      </c>
      <c r="C1430" s="39" t="s">
        <v>2773</v>
      </c>
      <c r="D1430" s="39" t="s">
        <v>2768</v>
      </c>
      <c r="E1430" s="39"/>
      <c r="F1430" s="39" t="s">
        <v>315</v>
      </c>
      <c r="G1430" s="39">
        <v>1</v>
      </c>
      <c r="H1430" s="91">
        <v>25989600</v>
      </c>
      <c r="I1430" s="91">
        <f t="shared" ref="I1430:I1434" si="65">H1430*G1430/1000</f>
        <v>25989.599999999999</v>
      </c>
      <c r="J1430" s="92" t="s">
        <v>26</v>
      </c>
      <c r="K1430" s="92">
        <v>1</v>
      </c>
      <c r="L1430" s="91">
        <v>1</v>
      </c>
      <c r="M1430" s="91">
        <f t="shared" ref="M1430:M1434" si="66">I1430</f>
        <v>25989.599999999999</v>
      </c>
      <c r="N1430" s="35"/>
      <c r="O1430" s="35"/>
      <c r="P1430" s="35"/>
      <c r="Q1430" s="35"/>
      <c r="R1430" s="35"/>
      <c r="S1430" s="35"/>
    </row>
    <row r="1431" spans="2:19" ht="30" x14ac:dyDescent="0.25">
      <c r="B1431" s="35" t="s">
        <v>2766</v>
      </c>
      <c r="C1431" s="39" t="s">
        <v>2773</v>
      </c>
      <c r="D1431" s="39" t="s">
        <v>2769</v>
      </c>
      <c r="E1431" s="39"/>
      <c r="F1431" s="39" t="s">
        <v>315</v>
      </c>
      <c r="G1431" s="39">
        <v>1</v>
      </c>
      <c r="H1431" s="91">
        <v>24961440</v>
      </c>
      <c r="I1431" s="91">
        <f t="shared" si="65"/>
        <v>24961.439999999999</v>
      </c>
      <c r="J1431" s="92" t="s">
        <v>26</v>
      </c>
      <c r="K1431" s="92">
        <v>1</v>
      </c>
      <c r="L1431" s="91">
        <v>1</v>
      </c>
      <c r="M1431" s="91">
        <f t="shared" si="66"/>
        <v>24961.439999999999</v>
      </c>
      <c r="N1431" s="35"/>
      <c r="O1431" s="35"/>
      <c r="P1431" s="35"/>
      <c r="Q1431" s="35"/>
      <c r="R1431" s="35"/>
      <c r="S1431" s="35"/>
    </row>
    <row r="1432" spans="2:19" ht="30" x14ac:dyDescent="0.25">
      <c r="B1432" s="35" t="s">
        <v>2766</v>
      </c>
      <c r="C1432" s="39" t="s">
        <v>2773</v>
      </c>
      <c r="D1432" s="39" t="s">
        <v>2770</v>
      </c>
      <c r="E1432" s="39"/>
      <c r="F1432" s="39" t="s">
        <v>315</v>
      </c>
      <c r="G1432" s="39">
        <v>1</v>
      </c>
      <c r="H1432" s="91">
        <v>6569920</v>
      </c>
      <c r="I1432" s="91">
        <f t="shared" si="65"/>
        <v>6569.92</v>
      </c>
      <c r="J1432" s="92" t="s">
        <v>49</v>
      </c>
      <c r="K1432" s="92">
        <v>1</v>
      </c>
      <c r="L1432" s="91">
        <v>1</v>
      </c>
      <c r="M1432" s="91">
        <f t="shared" si="66"/>
        <v>6569.92</v>
      </c>
      <c r="N1432" s="35"/>
      <c r="O1432" s="35"/>
      <c r="P1432" s="35"/>
      <c r="Q1432" s="35"/>
      <c r="R1432" s="35"/>
      <c r="S1432" s="35"/>
    </row>
    <row r="1433" spans="2:19" ht="30" x14ac:dyDescent="0.25">
      <c r="B1433" s="35" t="s">
        <v>2766</v>
      </c>
      <c r="C1433" s="39" t="s">
        <v>2773</v>
      </c>
      <c r="D1433" s="39" t="s">
        <v>2771</v>
      </c>
      <c r="E1433" s="39"/>
      <c r="F1433" s="39" t="s">
        <v>315</v>
      </c>
      <c r="G1433" s="39">
        <v>6</v>
      </c>
      <c r="H1433" s="91">
        <v>2352000</v>
      </c>
      <c r="I1433" s="91">
        <f t="shared" si="65"/>
        <v>14112</v>
      </c>
      <c r="J1433" s="92" t="s">
        <v>26</v>
      </c>
      <c r="K1433" s="92">
        <v>1</v>
      </c>
      <c r="L1433" s="91">
        <v>6</v>
      </c>
      <c r="M1433" s="91">
        <f t="shared" si="66"/>
        <v>14112</v>
      </c>
      <c r="N1433" s="35"/>
      <c r="O1433" s="35"/>
      <c r="P1433" s="35"/>
      <c r="Q1433" s="35"/>
      <c r="R1433" s="35"/>
      <c r="S1433" s="35"/>
    </row>
    <row r="1434" spans="2:19" ht="30" x14ac:dyDescent="0.25">
      <c r="B1434" s="35" t="s">
        <v>2766</v>
      </c>
      <c r="C1434" s="39" t="s">
        <v>2773</v>
      </c>
      <c r="D1434" s="39" t="s">
        <v>2772</v>
      </c>
      <c r="E1434" s="39"/>
      <c r="F1434" s="39" t="s">
        <v>315</v>
      </c>
      <c r="G1434" s="39">
        <v>3</v>
      </c>
      <c r="H1434" s="91">
        <v>700000</v>
      </c>
      <c r="I1434" s="91">
        <f t="shared" si="65"/>
        <v>2100</v>
      </c>
      <c r="J1434" s="92" t="s">
        <v>49</v>
      </c>
      <c r="K1434" s="92">
        <v>1</v>
      </c>
      <c r="L1434" s="91">
        <v>3</v>
      </c>
      <c r="M1434" s="91">
        <f t="shared" si="66"/>
        <v>2100</v>
      </c>
      <c r="N1434" s="35"/>
      <c r="O1434" s="35"/>
      <c r="P1434" s="35"/>
      <c r="Q1434" s="35"/>
      <c r="R1434" s="35"/>
      <c r="S1434" s="35"/>
    </row>
    <row r="1435" spans="2:19" x14ac:dyDescent="0.25">
      <c r="B1435" s="90" t="s">
        <v>2757</v>
      </c>
      <c r="C1435" s="39" t="s">
        <v>2773</v>
      </c>
      <c r="D1435" s="39" t="s">
        <v>2752</v>
      </c>
      <c r="E1435" s="39"/>
      <c r="F1435" s="39" t="s">
        <v>2759</v>
      </c>
      <c r="G1435" s="39"/>
      <c r="H1435" s="39"/>
      <c r="I1435" s="76">
        <v>745.37699999999995</v>
      </c>
      <c r="J1435" s="23" t="s">
        <v>49</v>
      </c>
      <c r="K1435" s="11">
        <v>2</v>
      </c>
      <c r="L1435" s="35"/>
      <c r="M1435" s="76">
        <f>I1435</f>
        <v>745.37699999999995</v>
      </c>
      <c r="N1435" s="35"/>
      <c r="O1435" s="35"/>
      <c r="P1435" s="35"/>
      <c r="Q1435" s="35"/>
      <c r="R1435" s="35"/>
      <c r="S1435" s="35"/>
    </row>
    <row r="1436" spans="2:19" ht="24.75" x14ac:dyDescent="0.25">
      <c r="B1436" s="90" t="s">
        <v>2757</v>
      </c>
      <c r="C1436" s="39" t="s">
        <v>2773</v>
      </c>
      <c r="D1436" s="39" t="s">
        <v>2753</v>
      </c>
      <c r="E1436" s="39"/>
      <c r="F1436" s="39" t="s">
        <v>2759</v>
      </c>
      <c r="G1436" s="39"/>
      <c r="H1436" s="39"/>
      <c r="I1436" s="76">
        <v>18000</v>
      </c>
      <c r="J1436" s="11" t="s">
        <v>26</v>
      </c>
      <c r="K1436" s="11">
        <v>2</v>
      </c>
      <c r="L1436" s="118"/>
      <c r="M1436" s="76">
        <f t="shared" ref="M1436:M1440" si="67">I1436</f>
        <v>18000</v>
      </c>
      <c r="N1436" s="35"/>
      <c r="O1436" s="35"/>
      <c r="P1436" s="35"/>
      <c r="Q1436" s="35"/>
      <c r="R1436" s="35"/>
      <c r="S1436" s="35"/>
    </row>
    <row r="1437" spans="2:19" x14ac:dyDescent="0.25">
      <c r="B1437" s="90" t="s">
        <v>2757</v>
      </c>
      <c r="C1437" s="39" t="s">
        <v>2773</v>
      </c>
      <c r="D1437" s="39" t="s">
        <v>2754</v>
      </c>
      <c r="E1437" s="39"/>
      <c r="F1437" s="39" t="s">
        <v>2759</v>
      </c>
      <c r="G1437" s="39"/>
      <c r="H1437" s="39"/>
      <c r="I1437" s="76">
        <v>7200</v>
      </c>
      <c r="J1437" s="23" t="s">
        <v>49</v>
      </c>
      <c r="K1437" s="11">
        <v>2</v>
      </c>
      <c r="L1437" s="35"/>
      <c r="M1437" s="76">
        <f t="shared" si="67"/>
        <v>7200</v>
      </c>
      <c r="N1437" s="35"/>
      <c r="O1437" s="35"/>
      <c r="P1437" s="35"/>
      <c r="Q1437" s="35"/>
      <c r="R1437" s="35"/>
      <c r="S1437" s="35"/>
    </row>
    <row r="1438" spans="2:19" ht="24.75" x14ac:dyDescent="0.25">
      <c r="B1438" s="90" t="s">
        <v>2757</v>
      </c>
      <c r="C1438" s="39" t="s">
        <v>2773</v>
      </c>
      <c r="D1438" s="39" t="s">
        <v>2755</v>
      </c>
      <c r="E1438" s="39"/>
      <c r="F1438" s="39" t="s">
        <v>2759</v>
      </c>
      <c r="G1438" s="39"/>
      <c r="H1438" s="39"/>
      <c r="I1438" s="76">
        <v>17920</v>
      </c>
      <c r="J1438" s="11" t="s">
        <v>26</v>
      </c>
      <c r="K1438" s="11">
        <v>2</v>
      </c>
      <c r="L1438" s="35"/>
      <c r="M1438" s="76">
        <f t="shared" si="67"/>
        <v>17920</v>
      </c>
      <c r="N1438" s="35"/>
      <c r="O1438" s="35"/>
      <c r="P1438" s="35"/>
      <c r="Q1438" s="35"/>
      <c r="R1438" s="35"/>
      <c r="S1438" s="35"/>
    </row>
    <row r="1439" spans="2:19" ht="24.75" x14ac:dyDescent="0.25">
      <c r="B1439" s="90" t="s">
        <v>2757</v>
      </c>
      <c r="C1439" s="39" t="s">
        <v>2773</v>
      </c>
      <c r="D1439" s="39" t="s">
        <v>2762</v>
      </c>
      <c r="E1439" s="39"/>
      <c r="F1439" s="39" t="s">
        <v>2759</v>
      </c>
      <c r="G1439" s="39"/>
      <c r="H1439" s="39"/>
      <c r="I1439" s="76">
        <v>20160.000000000004</v>
      </c>
      <c r="J1439" s="11" t="s">
        <v>26</v>
      </c>
      <c r="K1439" s="11">
        <v>2</v>
      </c>
      <c r="L1439" s="35"/>
      <c r="M1439" s="76">
        <f t="shared" si="67"/>
        <v>20160.000000000004</v>
      </c>
      <c r="N1439" s="35"/>
      <c r="O1439" s="35"/>
      <c r="P1439" s="35"/>
      <c r="Q1439" s="35"/>
      <c r="R1439" s="35"/>
      <c r="S1439" s="35"/>
    </row>
    <row r="1440" spans="2:19" ht="24.75" x14ac:dyDescent="0.25">
      <c r="B1440" s="90" t="s">
        <v>2757</v>
      </c>
      <c r="C1440" s="39" t="s">
        <v>2773</v>
      </c>
      <c r="D1440" s="39" t="s">
        <v>2756</v>
      </c>
      <c r="E1440" s="39"/>
      <c r="F1440" s="39" t="s">
        <v>2759</v>
      </c>
      <c r="G1440" s="39"/>
      <c r="H1440" s="39"/>
      <c r="I1440" s="76">
        <v>187</v>
      </c>
      <c r="J1440" s="77" t="s">
        <v>49</v>
      </c>
      <c r="K1440" s="11">
        <v>2</v>
      </c>
      <c r="L1440" s="35"/>
      <c r="M1440" s="76">
        <f t="shared" si="67"/>
        <v>187</v>
      </c>
      <c r="N1440" s="35"/>
      <c r="O1440" s="35"/>
      <c r="P1440" s="35"/>
      <c r="Q1440" s="35"/>
      <c r="R1440" s="35"/>
      <c r="S1440" s="35"/>
    </row>
    <row r="1441" spans="2:19" x14ac:dyDescent="0.25">
      <c r="B1441" s="35"/>
      <c r="C1441" s="93" t="s">
        <v>2545</v>
      </c>
      <c r="D1441" s="94"/>
      <c r="E1441" s="95"/>
      <c r="F1441" s="35"/>
      <c r="G1441" s="35"/>
      <c r="H1441" s="35"/>
      <c r="I1441" s="87">
        <f>I1235+I1236+I1237+I1238+I1239+I1240+I1241+I1242+I1243+I1244+I1245+I1246+I1247+I1248+I1249+I1250+I1251+I1252+I1253+I1254+I1255+I1256+I1257+I1258+I1259+I1260+I1261+I1262+I1263+I1264+I1265+I1266+I1267+I1268+I1269+I1270+I1271+I1272+I1273+I1274+I1275+I1276+I1277+I1278+I1279+I1280+I1281+I1282+I1283+I1284+I1285+I1286+I1287+I1288+I1289+I1290+I1291+I1292+I1293+I1294+I1295+I1296+I1297+I1298+I1299+I1300+I1301+I1302+I1303+I1304+I1305+I1306+I1307+I1308+I1309+I1310+I1311+I1312+I1313+I1314+I1315+I1316+I1317+I1318+I1319+I1320+I1321+I1322+I1323+I1324+I1325+I1326+I1327+I1328+I1329+I1330+I1331+I1332+I1333+I1334+I1335+I1336+I1337+I1338+I1339+I1340+I1341+I1342+I1343+I1344+I1345+I1346+I1347+I1348+I1349+I1350+I1351+I1352+I1353+I1354+I1355+I1356+I1357+I1358+I1359+I1360+I1361+I1362+I1363+I1364+I1365+I1366+I1367+I1368+I1369+I1370+I1371+I1372+I1373+I1374+I1375+I1376+I1377+I1378+I1379+I1380+I1381+I1382+I1383+I1384+I1385+I1386+I1387+I1388+I1389+I1390+I1391+I1392++I1393+I1394+I1395+I1396+I1397+I1398+I1399+I1400+I1401+I1402+I1403+I1404+I1405+I1406+I1407+I1408+I1409+I1410+I1411+I1412+I1413+I1414+I1415+I1416+I1417+I1418+I1419+I1420+I1421+I1422+I1423+I1424+I1425+I1426+I1427+I1428+I1429+I1430+I1431+I1432+I1433+I1434+I1435+I1436+I1437+I1438+I1439+I1440</f>
        <v>2377446.8480000016</v>
      </c>
      <c r="J1441" s="88"/>
      <c r="K1441" s="88"/>
      <c r="L1441" s="88"/>
      <c r="M1441" s="83">
        <f>SUM(M1235:M1440)</f>
        <v>2172647.4819999989</v>
      </c>
      <c r="N1441" s="88"/>
      <c r="O1441" s="83">
        <f>SUM(O1235:O1440)</f>
        <v>164239.753</v>
      </c>
      <c r="P1441" s="88"/>
      <c r="Q1441" s="83">
        <f>SUM(Q1235:Q1440)</f>
        <v>39047.612999999998</v>
      </c>
      <c r="R1441" s="88"/>
      <c r="S1441" s="83">
        <f>SUM(S1235:S1440)</f>
        <v>1512.0000000000002</v>
      </c>
    </row>
    <row r="1442" spans="2:19" x14ac:dyDescent="0.25">
      <c r="B1442" s="35"/>
      <c r="C1442" s="93" t="s">
        <v>2775</v>
      </c>
      <c r="D1442" s="94"/>
      <c r="E1442" s="95"/>
      <c r="F1442" s="35"/>
      <c r="G1442" s="35"/>
      <c r="H1442" s="35"/>
      <c r="I1442" s="87">
        <f>I1234+I1441</f>
        <v>6064423.049815001</v>
      </c>
      <c r="J1442" s="88"/>
      <c r="K1442" s="88"/>
      <c r="L1442" s="88"/>
      <c r="M1442" s="83">
        <f>M1234+M1441</f>
        <v>3415272.2558543757</v>
      </c>
      <c r="N1442" s="88"/>
      <c r="O1442" s="83">
        <f>O1234+O1441</f>
        <v>1172571.5158028065</v>
      </c>
      <c r="P1442" s="88"/>
      <c r="Q1442" s="83">
        <f>Q1234+Q1441</f>
        <v>604220.60255959316</v>
      </c>
      <c r="R1442" s="88"/>
      <c r="S1442" s="83">
        <f>S1234+S1441</f>
        <v>872358.67943822313</v>
      </c>
    </row>
  </sheetData>
  <autoFilter ref="A8:S1229"/>
  <mergeCells count="101">
    <mergeCell ref="C1189:D1189"/>
    <mergeCell ref="C1198:D1198"/>
    <mergeCell ref="C1214:D1214"/>
    <mergeCell ref="C1220:D1220"/>
    <mergeCell ref="C1223:D1223"/>
    <mergeCell ref="C1226:D1226"/>
    <mergeCell ref="C1087:D1087"/>
    <mergeCell ref="C1115:D1115"/>
    <mergeCell ref="C1118:D1118"/>
    <mergeCell ref="C1121:D1121"/>
    <mergeCell ref="C1163:D1163"/>
    <mergeCell ref="C1168:D1168"/>
    <mergeCell ref="C937:D937"/>
    <mergeCell ref="C942:D942"/>
    <mergeCell ref="C978:D978"/>
    <mergeCell ref="C1013:D1013"/>
    <mergeCell ref="C1029:D1029"/>
    <mergeCell ref="C1073:D1073"/>
    <mergeCell ref="C849:D849"/>
    <mergeCell ref="C853:D853"/>
    <mergeCell ref="C867:D867"/>
    <mergeCell ref="C874:D874"/>
    <mergeCell ref="C919:D919"/>
    <mergeCell ref="C930:D930"/>
    <mergeCell ref="C793:D793"/>
    <mergeCell ref="C827:D827"/>
    <mergeCell ref="C835:D835"/>
    <mergeCell ref="C841:D841"/>
    <mergeCell ref="C845:D845"/>
    <mergeCell ref="C698:D698"/>
    <mergeCell ref="C725:D725"/>
    <mergeCell ref="C728:D728"/>
    <mergeCell ref="C745:D745"/>
    <mergeCell ref="C753:D753"/>
    <mergeCell ref="C761:D761"/>
    <mergeCell ref="C654:D654"/>
    <mergeCell ref="C688:D688"/>
    <mergeCell ref="C695:D695"/>
    <mergeCell ref="C340:D340"/>
    <mergeCell ref="C494:D494"/>
    <mergeCell ref="C507:D507"/>
    <mergeCell ref="C519:D519"/>
    <mergeCell ref="C528:D528"/>
    <mergeCell ref="C773:D773"/>
    <mergeCell ref="C645:D645"/>
    <mergeCell ref="P7:Q7"/>
    <mergeCell ref="R7:S7"/>
    <mergeCell ref="C24:D24"/>
    <mergeCell ref="C29:D29"/>
    <mergeCell ref="C94:D94"/>
    <mergeCell ref="C34:D34"/>
    <mergeCell ref="C47:D47"/>
    <mergeCell ref="C59:D59"/>
    <mergeCell ref="C67:D67"/>
    <mergeCell ref="C76:D76"/>
    <mergeCell ref="C84:D84"/>
    <mergeCell ref="J5:J7"/>
    <mergeCell ref="K5:K7"/>
    <mergeCell ref="C233:D233"/>
    <mergeCell ref="C246:D246"/>
    <mergeCell ref="C251:D251"/>
    <mergeCell ref="C617:D617"/>
    <mergeCell ref="C639:D639"/>
    <mergeCell ref="C3:H3"/>
    <mergeCell ref="I3:L3"/>
    <mergeCell ref="L7:M7"/>
    <mergeCell ref="N7:O7"/>
    <mergeCell ref="L5:S5"/>
    <mergeCell ref="C337:D337"/>
    <mergeCell ref="C293:D293"/>
    <mergeCell ref="C305:D305"/>
    <mergeCell ref="C311:D311"/>
    <mergeCell ref="C318:D318"/>
    <mergeCell ref="C323:D323"/>
    <mergeCell ref="C328:D328"/>
    <mergeCell ref="C260:D260"/>
    <mergeCell ref="C286:D286"/>
    <mergeCell ref="C1442:E1442"/>
    <mergeCell ref="A5:A6"/>
    <mergeCell ref="C5:C6"/>
    <mergeCell ref="D5:D6"/>
    <mergeCell ref="F5:F7"/>
    <mergeCell ref="G5:I5"/>
    <mergeCell ref="C127:D127"/>
    <mergeCell ref="C134:D134"/>
    <mergeCell ref="C143:D143"/>
    <mergeCell ref="C206:D206"/>
    <mergeCell ref="C171:D171"/>
    <mergeCell ref="C174:D174"/>
    <mergeCell ref="C184:D184"/>
    <mergeCell ref="C188:D188"/>
    <mergeCell ref="C193:D193"/>
    <mergeCell ref="C203:D203"/>
    <mergeCell ref="B6:B7"/>
    <mergeCell ref="G6:G7"/>
    <mergeCell ref="H6:H7"/>
    <mergeCell ref="I6:I7"/>
    <mergeCell ref="C111:D111"/>
    <mergeCell ref="C115:D115"/>
    <mergeCell ref="C1441:E1441"/>
    <mergeCell ref="C1234:E1234"/>
  </mergeCells>
  <printOptions horizontalCentered="1"/>
  <pageMargins left="0" right="0" top="0.78740157480314965" bottom="0.78740157480314965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СГЗП с учетом остатков</vt:lpstr>
      <vt:lpstr>'СГЗП с учетом остатков'!Заголовки_для_печати</vt:lpstr>
      <vt:lpstr>'СГЗП с учетом остатков'!Область_печати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Шангитбаева Жанар</dc:creator>
  <cp:lastModifiedBy>Шукурова Махабат</cp:lastModifiedBy>
  <cp:lastPrinted>2020-02-17T11:47:51Z</cp:lastPrinted>
  <dcterms:created xsi:type="dcterms:W3CDTF">2020-02-17T11:04:38Z</dcterms:created>
  <dcterms:modified xsi:type="dcterms:W3CDTF">2020-04-09T07:33:01Z</dcterms:modified>
</cp:coreProperties>
</file>