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xr:revisionPtr revIDLastSave="0" documentId="8_{5630DE19-1195-4B7D-8A2B-913690B5C0D5}" xr6:coauthVersionLast="47" xr6:coauthVersionMax="47" xr10:uidLastSave="{00000000-0000-0000-0000-000000000000}"/>
  <bookViews>
    <workbookView xWindow="-110" yWindow="-110" windowWidth="19420" windowHeight="10300" xr2:uid="{96A52CAC-DB99-4CB8-891A-A66D7E5930EE}"/>
  </bookViews>
  <sheets>
    <sheet name="ф.21" sheetId="1" r:id="rId1"/>
  </sheets>
  <definedNames>
    <definedName name="_xlnm.Print_Titles" localSheetId="0">ф.21!$8:$11</definedName>
    <definedName name="_xlnm.Print_Area" localSheetId="0">ф.21!$A$1:$AA$30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N27" i="1"/>
  <c r="I12" i="1"/>
  <c r="N26" i="1"/>
  <c r="K26" i="1"/>
  <c r="N25" i="1"/>
  <c r="N24" i="1"/>
  <c r="K24" i="1"/>
  <c r="N23" i="1"/>
  <c r="K22" i="1"/>
  <c r="N21" i="1"/>
  <c r="K20" i="1"/>
  <c r="N19" i="1"/>
  <c r="K19" i="1"/>
  <c r="N18" i="1"/>
  <c r="A18" i="1"/>
  <c r="A19" i="1" s="1"/>
  <c r="A20" i="1" s="1"/>
  <c r="A21" i="1" s="1"/>
  <c r="A22" i="1" s="1"/>
  <c r="A23" i="1" s="1"/>
  <c r="A24" i="1" s="1"/>
  <c r="A25" i="1" s="1"/>
  <c r="M17" i="1"/>
  <c r="A17" i="1"/>
  <c r="N16" i="1"/>
  <c r="K16" i="1"/>
  <c r="A16" i="1"/>
  <c r="N15" i="1"/>
  <c r="K15" i="1"/>
  <c r="A15" i="1"/>
  <c r="N14" i="1"/>
  <c r="M13" i="1"/>
  <c r="M12" i="1" s="1"/>
  <c r="P12" i="1"/>
  <c r="O12" i="1"/>
  <c r="I11" i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C11" i="1"/>
  <c r="D11" i="1" s="1"/>
  <c r="E11" i="1" s="1"/>
  <c r="F11" i="1" s="1"/>
  <c r="G11" i="1" s="1"/>
  <c r="B11" i="1"/>
  <c r="N22" i="1" l="1"/>
  <c r="K17" i="1"/>
  <c r="N20" i="1"/>
  <c r="N12" i="1" s="1"/>
  <c r="J12" i="1"/>
  <c r="K14" i="1"/>
  <c r="K23" i="1"/>
  <c r="K13" i="1"/>
  <c r="K12" i="1" s="1"/>
  <c r="K18" i="1"/>
  <c r="K21" i="1"/>
  <c r="K25" i="1"/>
</calcChain>
</file>

<file path=xl/sharedStrings.xml><?xml version="1.0" encoding="utf-8"?>
<sst xmlns="http://schemas.openxmlformats.org/spreadsheetml/2006/main" count="110" uniqueCount="88">
  <si>
    <t xml:space="preserve">              Форма 21</t>
  </si>
  <si>
    <t xml:space="preserve">              Приложения 1</t>
  </si>
  <si>
    <t xml:space="preserve">               Правил формирования тарифов</t>
  </si>
  <si>
    <t xml:space="preserve">Отчет об исполнении инвестиционной программы  за 12 месяцев  2024 года </t>
  </si>
  <si>
    <t xml:space="preserve">АО  "Акмолинская распределительная электросетевая компания", вид деятельности: передача электрической энергии </t>
  </si>
  <si>
    <t>№ п/п</t>
  </si>
  <si>
    <t>Информация о плановых и фактических объемах предоставления регулируемых услуг</t>
  </si>
  <si>
    <t>отчёт о прибылях
 и убытках, тыс. тенге</t>
  </si>
  <si>
    <t>Сумма инвестиционной программы (проекта), тыс. тенге</t>
  </si>
  <si>
    <t>Информация а фактических условиях и размерах финансирования инвестиционной прогаммы (проекта), тыс. тенге</t>
  </si>
  <si>
    <t>Информация о сопоставлении фактических показателей исполнения инвестиционной программы  
с показателями, утверждёнными в инвестиционной программе (прокте)</t>
  </si>
  <si>
    <t>Разъяснение причин отклонения достигнутых фактических показателей от показателей в утверждённой инвестиционной программе</t>
  </si>
  <si>
    <t>Оценка повышения качества и надёжности предоставляемых регулируемых услуг</t>
  </si>
  <si>
    <t>наименование регулируемых услуг и обслуживаемая территория</t>
  </si>
  <si>
    <t>наименование мероприятий</t>
  </si>
  <si>
    <t>единица измерения</t>
  </si>
  <si>
    <t>кол-во в натуральных показателях</t>
  </si>
  <si>
    <t>период предоставления услуги в рамках инвестиционной программы (проекта)</t>
  </si>
  <si>
    <t>собственные средства</t>
  </si>
  <si>
    <t>заёмные средства</t>
  </si>
  <si>
    <t>бюджетные средства</t>
  </si>
  <si>
    <t>Снижение расхода сырья, материалов, топлива и энергии в натуральном выражении в зависимости от утвержденной инвестиционной программы</t>
  </si>
  <si>
    <t>Снижение износа (физического) основных фондов (активов), %, по годам реализации в зависимости от утверждённой программы (проекта)</t>
  </si>
  <si>
    <t>Снижение потерь, %, по годам реализации в зависимости от утверждённой программы (проекта)</t>
  </si>
  <si>
    <t>Снижение аварийности по годам реализации в зависимости от утверждённой программы (проекта)</t>
  </si>
  <si>
    <t>план</t>
  </si>
  <si>
    <t>факт</t>
  </si>
  <si>
    <t>откл.</t>
  </si>
  <si>
    <t>причины откл.</t>
  </si>
  <si>
    <t>амортизация</t>
  </si>
  <si>
    <t>прибыль</t>
  </si>
  <si>
    <t>факт прошлого года</t>
  </si>
  <si>
    <t>факт текущего года</t>
  </si>
  <si>
    <t>план текущего года</t>
  </si>
  <si>
    <t>Услуги по передаче электрической энергии по сетям АО "АРЭК" Акмолинс кой области</t>
  </si>
  <si>
    <t>Всего</t>
  </si>
  <si>
    <t xml:space="preserve">
</t>
  </si>
  <si>
    <t xml:space="preserve"> 111,0  млн. кВтч</t>
  </si>
  <si>
    <t>121,0           млн. кВтч</t>
  </si>
  <si>
    <t>ПС+КТП-
64,2%      ВЛ-59,8%</t>
  </si>
  <si>
    <t>ПС+КТП-
57,7%      ВЛ-56,8%</t>
  </si>
  <si>
    <t>ПС+КТП-59,3%      ВЛ-64,8%</t>
  </si>
  <si>
    <t>технологи -ческие нарушения-    2 262</t>
  </si>
  <si>
    <t>технологи -ческие нарушения -  2 408</t>
  </si>
  <si>
    <r>
      <rPr>
        <sz val="8"/>
        <rFont val="Calibri"/>
        <family val="2"/>
        <charset val="204"/>
        <scheme val="minor"/>
      </rPr>
      <t>1)  Увеличение  потерь (кВтч ) обусловлено ростом  объема поступления  э/энергии в сети 10/0,4 кВ;</t>
    </r>
    <r>
      <rPr>
        <sz val="8"/>
        <color rgb="FFFF0000"/>
        <rFont val="Calibri"/>
        <family val="2"/>
        <charset val="204"/>
        <scheme val="minor"/>
      </rPr>
      <t xml:space="preserve">
</t>
    </r>
    <r>
      <rPr>
        <sz val="8"/>
        <rFont val="Calibri"/>
        <family val="2"/>
        <charset val="204"/>
        <scheme val="minor"/>
      </rPr>
      <t>2) На снижение физического износа повлияли дополнительные инвестиции на ТМ ПМ, ВЛ 10/0,4 кВт;</t>
    </r>
    <r>
      <rPr>
        <sz val="8"/>
        <color rgb="FFFF0000"/>
        <rFont val="Calibri"/>
        <family val="2"/>
        <charset val="204"/>
        <scheme val="minor"/>
      </rPr>
      <t xml:space="preserve">
</t>
    </r>
    <r>
      <rPr>
        <sz val="8"/>
        <rFont val="Calibri"/>
        <family val="2"/>
        <charset val="204"/>
        <scheme val="minor"/>
      </rPr>
      <t xml:space="preserve">
3)  Увеличение % потерь по сравнению с прошлым годом на 0,2% произошло  за счет  роста  объема поступления  э/энергии в сети 10/0,4 кВ;
</t>
    </r>
    <r>
      <rPr>
        <sz val="8"/>
        <color rgb="FFFF0000"/>
        <rFont val="Calibri"/>
        <family val="2"/>
        <charset val="204"/>
        <scheme val="minor"/>
      </rPr>
      <t xml:space="preserve">
</t>
    </r>
    <r>
      <rPr>
        <sz val="8"/>
        <rFont val="Calibri"/>
        <family val="2"/>
        <charset val="204"/>
        <scheme val="minor"/>
      </rPr>
      <t>4) Рост   технологических нарушений по сравнению с 2023 годом  на 146  случаев:
-в связи с погодными условиями и по причине потребительских сетей</t>
    </r>
    <r>
      <rPr>
        <u/>
        <sz val="8"/>
        <rFont val="Calibri"/>
        <family val="2"/>
        <charset val="204"/>
        <scheme val="minor"/>
      </rPr>
      <t xml:space="preserve">;
</t>
    </r>
    <r>
      <rPr>
        <sz val="8"/>
        <rFont val="Calibri"/>
        <family val="2"/>
        <charset val="204"/>
        <scheme val="minor"/>
      </rPr>
      <t>- в связи с паводковой ситуацией .</t>
    </r>
  </si>
  <si>
    <t>"хорошо"</t>
  </si>
  <si>
    <t xml:space="preserve">Техническая  модернизация  ПС-35 кВ и выше </t>
  </si>
  <si>
    <t>шт.</t>
  </si>
  <si>
    <t>Экономия  по затратам, проводимым х/способом:ЗП, НР.
Экономия по закупочным процедурам.</t>
  </si>
  <si>
    <t>Техническая модернизация сетей 35 кВ и выше</t>
  </si>
  <si>
    <t>км.</t>
  </si>
  <si>
    <t>Экономия  по затратам, проводимым х/способом:НР.</t>
  </si>
  <si>
    <t>Строительство ВЛ 35 кВ и выше</t>
  </si>
  <si>
    <t xml:space="preserve">Техническая модернизация сетей 0,4-10 кВ </t>
  </si>
  <si>
    <t>км/
КТП/
реклоузер</t>
  </si>
  <si>
    <t>Экономия  по затратам, проводимым х/способом. Экономия по закупочным процедурам.</t>
  </si>
  <si>
    <t>Капитальный ремонт энергооборудования и ЛЭП</t>
  </si>
  <si>
    <t>км/шт</t>
  </si>
  <si>
    <t xml:space="preserve">Техническуая  модернизация оборудования и средств системы АСКУЭ </t>
  </si>
  <si>
    <t xml:space="preserve"> шт./усл.</t>
  </si>
  <si>
    <t>279/1</t>
  </si>
  <si>
    <t>Экономия  по затратам, проводимым х/способом при установкен приборов учета на КТП.</t>
  </si>
  <si>
    <t>Капитальный ремонт зданий и сооружений</t>
  </si>
  <si>
    <t>шт./ работа/комп.</t>
  </si>
  <si>
    <t>7/3/1</t>
  </si>
  <si>
    <t>Экономия затрат по закупочным процедурам по услугам ТН и на объектах, проводимым х/способом.</t>
  </si>
  <si>
    <t xml:space="preserve">Техническая  модернизация, строительство средств связи </t>
  </si>
  <si>
    <t>шт./ комп./
работа</t>
  </si>
  <si>
    <t>15/10/1</t>
  </si>
  <si>
    <t>Увеличение затрат по НР (сопровождение проектов)за счет экономии по мероприятиям ИП.</t>
  </si>
  <si>
    <t>Замена  трансформаторов  25-63 кВа</t>
  </si>
  <si>
    <t>Экономия  по затратам, проводимым х/способом.</t>
  </si>
  <si>
    <t>Приобретение измерительных приборов</t>
  </si>
  <si>
    <t>Увеличекние количества закупа за счет экономии по мероприятиям ИП.</t>
  </si>
  <si>
    <t>Приобретение вычислительной техники, НМА</t>
  </si>
  <si>
    <t>Экономия по результатам проведения закупочных процедур.</t>
  </si>
  <si>
    <t>Приобретение, КР спецтехники, автотранспорта, механизмов и оборудования</t>
  </si>
  <si>
    <t>шт./ работа</t>
  </si>
  <si>
    <t>31/19</t>
  </si>
  <si>
    <t>Выплаты по обязательствам</t>
  </si>
  <si>
    <t>Прочие ОС</t>
  </si>
  <si>
    <t>450/21</t>
  </si>
  <si>
    <t>ПИР объектов</t>
  </si>
  <si>
    <t xml:space="preserve"> Генеральный   директор                                                              А. Павлов</t>
  </si>
  <si>
    <t>"17"  апреля  2025 года</t>
  </si>
  <si>
    <t>115,841/53/2</t>
  </si>
  <si>
    <t>2490,54/634</t>
  </si>
  <si>
    <t>121,89/53/2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</si>
</sst>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8"/>
      <color rgb="FFFF0000"/>
      <name val="Arial Cyr"/>
      <charset val="204"/>
    </font>
    <font>
      <sz val="8"/>
      <name val="Calibri Light"/>
      <family val="1"/>
      <charset val="204"/>
      <scheme val="major"/>
    </font>
    <font>
      <b/>
      <sz val="11"/>
      <name val="Calibri Light"/>
      <family val="1"/>
      <charset val="204"/>
      <scheme val="major"/>
    </font>
    <font>
      <b/>
      <sz val="8"/>
      <name val="Calibri"/>
      <family val="2"/>
      <charset val="204"/>
      <scheme val="minor"/>
    </font>
    <font>
      <b/>
      <sz val="8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u/>
      <sz val="8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3" fontId="2" fillId="0" borderId="0" xfId="1" applyNumberFormat="1" applyFont="1"/>
    <xf numFmtId="0" fontId="7" fillId="0" borderId="0" xfId="1" applyFont="1" applyAlignment="1">
      <alignment horizontal="center"/>
    </xf>
    <xf numFmtId="3" fontId="8" fillId="0" borderId="0" xfId="1" applyNumberFormat="1" applyFont="1" applyAlignment="1">
      <alignment horizontal="center" vertical="center"/>
    </xf>
    <xf numFmtId="0" fontId="5" fillId="0" borderId="0" xfId="1" applyFont="1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2" fillId="0" borderId="1" xfId="1" applyFont="1" applyBorder="1"/>
    <xf numFmtId="0" fontId="8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top" wrapText="1"/>
    </xf>
    <xf numFmtId="3" fontId="9" fillId="0" borderId="1" xfId="2" applyNumberFormat="1" applyFont="1" applyBorder="1" applyAlignment="1">
      <alignment horizontal="center" vertical="top"/>
    </xf>
    <xf numFmtId="3" fontId="9" fillId="0" borderId="1" xfId="1" applyNumberFormat="1" applyFont="1" applyBorder="1" applyAlignment="1">
      <alignment horizontal="center" vertical="top"/>
    </xf>
    <xf numFmtId="0" fontId="2" fillId="0" borderId="1" xfId="1" applyFont="1" applyBorder="1" applyAlignment="1">
      <alignment vertical="top" wrapText="1"/>
    </xf>
    <xf numFmtId="3" fontId="8" fillId="0" borderId="1" xfId="1" applyNumberFormat="1" applyFont="1" applyBorder="1" applyAlignment="1">
      <alignment horizontal="center" vertical="top"/>
    </xf>
    <xf numFmtId="0" fontId="10" fillId="0" borderId="1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vertical="center" wrapText="1"/>
    </xf>
    <xf numFmtId="3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/>
    </xf>
    <xf numFmtId="164" fontId="13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/>
    <xf numFmtId="3" fontId="1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vertical="center" wrapText="1"/>
    </xf>
    <xf numFmtId="0" fontId="2" fillId="0" borderId="3" xfId="1" applyFont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2" fillId="0" borderId="0" xfId="1" applyFont="1" applyAlignment="1">
      <alignment horizontal="left"/>
    </xf>
  </cellXfs>
  <cellStyles count="3">
    <cellStyle name="Обычный" xfId="0" builtinId="0"/>
    <cellStyle name="Обычный 2" xfId="2" xr:uid="{88C879AC-8B67-450B-9D4E-5EA216457B23}"/>
    <cellStyle name="Обычный 2 2" xfId="1" xr:uid="{E2BAC138-5A3B-4321-BECC-09AF1720CA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01C21-B933-4CD2-9BC3-C50A147D8EC4}">
  <dimension ref="A1:AC32"/>
  <sheetViews>
    <sheetView tabSelected="1" topLeftCell="A10" zoomScale="80" zoomScaleNormal="80" workbookViewId="0">
      <selection activeCell="I13" sqref="I13"/>
    </sheetView>
  </sheetViews>
  <sheetFormatPr defaultColWidth="9.1796875" defaultRowHeight="14.5" x14ac:dyDescent="0.35"/>
  <cols>
    <col min="1" max="1" width="3.1796875" style="1" customWidth="1"/>
    <col min="2" max="2" width="8" style="1" customWidth="1"/>
    <col min="3" max="3" width="11.36328125" style="1" customWidth="1"/>
    <col min="4" max="4" width="5.54296875" style="1" customWidth="1"/>
    <col min="5" max="5" width="5.453125" style="1" customWidth="1"/>
    <col min="6" max="6" width="5.26953125" style="1" customWidth="1"/>
    <col min="7" max="7" width="7.1796875" style="1" customWidth="1"/>
    <col min="8" max="8" width="8.26953125" style="1" customWidth="1"/>
    <col min="9" max="9" width="7.36328125" style="1" customWidth="1"/>
    <col min="10" max="10" width="6.81640625" style="1" customWidth="1"/>
    <col min="11" max="11" width="7.1796875" style="1" customWidth="1"/>
    <col min="12" max="12" width="13.453125" style="1" customWidth="1"/>
    <col min="13" max="13" width="9.26953125" style="1" customWidth="1"/>
    <col min="14" max="14" width="7.08984375" style="1" customWidth="1"/>
    <col min="15" max="15" width="7.1796875" style="1" customWidth="1"/>
    <col min="16" max="16" width="8.453125" style="1" customWidth="1"/>
    <col min="17" max="17" width="7.453125" style="2" customWidth="1"/>
    <col min="18" max="20" width="7.54296875" style="2" customWidth="1"/>
    <col min="21" max="21" width="7" style="2" customWidth="1"/>
    <col min="22" max="22" width="7.453125" style="2" customWidth="1"/>
    <col min="23" max="23" width="6.81640625" style="2" customWidth="1"/>
    <col min="24" max="24" width="8.54296875" style="2" customWidth="1"/>
    <col min="25" max="25" width="8.81640625" style="2" customWidth="1"/>
    <col min="26" max="26" width="15.81640625" style="2" customWidth="1"/>
    <col min="27" max="27" width="12.54296875" style="1" customWidth="1"/>
    <col min="28" max="16384" width="9.1796875" style="1"/>
  </cols>
  <sheetData>
    <row r="1" spans="1:29" x14ac:dyDescent="0.35">
      <c r="V1" s="3"/>
      <c r="W1" s="3"/>
      <c r="X1" s="3"/>
      <c r="Y1" s="3"/>
      <c r="Z1" s="4" t="s">
        <v>0</v>
      </c>
      <c r="AA1" s="4"/>
      <c r="AB1" s="4"/>
      <c r="AC1" s="4"/>
    </row>
    <row r="2" spans="1:29" x14ac:dyDescent="0.35">
      <c r="N2" s="5"/>
      <c r="V2" s="3"/>
      <c r="W2" s="3"/>
      <c r="X2" s="3"/>
      <c r="Y2" s="3"/>
      <c r="Z2" s="4" t="s">
        <v>1</v>
      </c>
      <c r="AA2" s="4"/>
      <c r="AB2" s="4"/>
      <c r="AC2" s="4"/>
    </row>
    <row r="3" spans="1:29" x14ac:dyDescent="0.35">
      <c r="J3" s="5"/>
      <c r="M3" s="5"/>
      <c r="N3" s="5"/>
      <c r="V3" s="3"/>
      <c r="W3" s="3"/>
      <c r="X3" s="3"/>
      <c r="Y3" s="3"/>
      <c r="Z3" s="4" t="s">
        <v>2</v>
      </c>
      <c r="AA3" s="4"/>
      <c r="AB3" s="4"/>
      <c r="AC3" s="4"/>
    </row>
    <row r="4" spans="1:29" x14ac:dyDescent="0.35">
      <c r="M4" s="5"/>
      <c r="N4" s="5"/>
      <c r="O4" s="5"/>
      <c r="V4" s="3"/>
      <c r="W4" s="3"/>
      <c r="X4" s="3"/>
      <c r="Y4" s="3"/>
      <c r="Z4" s="4"/>
      <c r="AA4" s="4"/>
      <c r="AB4" s="4"/>
      <c r="AC4" s="4"/>
    </row>
    <row r="5" spans="1:29" x14ac:dyDescent="0.3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9" x14ac:dyDescent="0.35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9" x14ac:dyDescent="0.35">
      <c r="J7" s="5"/>
      <c r="K7" s="5"/>
      <c r="L7" s="5"/>
      <c r="M7" s="7"/>
      <c r="N7" s="7"/>
      <c r="O7" s="5"/>
      <c r="V7" s="8"/>
      <c r="W7" s="8"/>
      <c r="X7" s="8"/>
      <c r="Y7" s="8"/>
    </row>
    <row r="8" spans="1:29" ht="30.65" customHeight="1" x14ac:dyDescent="0.35">
      <c r="A8" s="9" t="s">
        <v>5</v>
      </c>
      <c r="B8" s="9" t="s">
        <v>6</v>
      </c>
      <c r="C8" s="9"/>
      <c r="D8" s="9"/>
      <c r="E8" s="9"/>
      <c r="F8" s="9"/>
      <c r="G8" s="9"/>
      <c r="H8" s="9" t="s">
        <v>7</v>
      </c>
      <c r="I8" s="9" t="s">
        <v>8</v>
      </c>
      <c r="J8" s="9"/>
      <c r="K8" s="9"/>
      <c r="L8" s="9"/>
      <c r="M8" s="9" t="s">
        <v>9</v>
      </c>
      <c r="N8" s="9"/>
      <c r="O8" s="9"/>
      <c r="P8" s="9"/>
      <c r="Q8" s="9" t="s">
        <v>10</v>
      </c>
      <c r="R8" s="9"/>
      <c r="S8" s="9"/>
      <c r="T8" s="9"/>
      <c r="U8" s="9"/>
      <c r="V8" s="9"/>
      <c r="W8" s="9"/>
      <c r="X8" s="9"/>
      <c r="Y8" s="9"/>
      <c r="Z8" s="9" t="s">
        <v>11</v>
      </c>
      <c r="AA8" s="9" t="s">
        <v>12</v>
      </c>
    </row>
    <row r="9" spans="1:29" ht="103" customHeight="1" x14ac:dyDescent="0.35">
      <c r="A9" s="9"/>
      <c r="B9" s="9" t="s">
        <v>13</v>
      </c>
      <c r="C9" s="9" t="s">
        <v>14</v>
      </c>
      <c r="D9" s="9" t="s">
        <v>15</v>
      </c>
      <c r="E9" s="9" t="s">
        <v>16</v>
      </c>
      <c r="F9" s="9"/>
      <c r="G9" s="9" t="s">
        <v>17</v>
      </c>
      <c r="H9" s="9"/>
      <c r="I9" s="9"/>
      <c r="J9" s="9"/>
      <c r="K9" s="9"/>
      <c r="L9" s="9"/>
      <c r="M9" s="9" t="s">
        <v>18</v>
      </c>
      <c r="N9" s="9"/>
      <c r="O9" s="9" t="s">
        <v>19</v>
      </c>
      <c r="P9" s="9" t="s">
        <v>20</v>
      </c>
      <c r="Q9" s="9" t="s">
        <v>21</v>
      </c>
      <c r="R9" s="9"/>
      <c r="S9" s="9" t="s">
        <v>22</v>
      </c>
      <c r="T9" s="9"/>
      <c r="U9" s="9"/>
      <c r="V9" s="9" t="s">
        <v>23</v>
      </c>
      <c r="W9" s="9"/>
      <c r="X9" s="9" t="s">
        <v>24</v>
      </c>
      <c r="Y9" s="9"/>
      <c r="Z9" s="9"/>
      <c r="AA9" s="9"/>
    </row>
    <row r="10" spans="1:29" ht="48" customHeight="1" x14ac:dyDescent="0.35">
      <c r="A10" s="9"/>
      <c r="B10" s="9"/>
      <c r="C10" s="9"/>
      <c r="D10" s="9"/>
      <c r="E10" s="10" t="s">
        <v>25</v>
      </c>
      <c r="F10" s="10" t="s">
        <v>26</v>
      </c>
      <c r="G10" s="9"/>
      <c r="H10" s="9"/>
      <c r="I10" s="10" t="s">
        <v>25</v>
      </c>
      <c r="J10" s="10" t="s">
        <v>26</v>
      </c>
      <c r="K10" s="10" t="s">
        <v>27</v>
      </c>
      <c r="L10" s="11" t="s">
        <v>28</v>
      </c>
      <c r="M10" s="11" t="s">
        <v>29</v>
      </c>
      <c r="N10" s="11" t="s">
        <v>30</v>
      </c>
      <c r="O10" s="9"/>
      <c r="P10" s="9"/>
      <c r="Q10" s="11" t="s">
        <v>31</v>
      </c>
      <c r="R10" s="11" t="s">
        <v>32</v>
      </c>
      <c r="S10" s="11" t="s">
        <v>31</v>
      </c>
      <c r="T10" s="11" t="s">
        <v>32</v>
      </c>
      <c r="U10" s="11" t="s">
        <v>33</v>
      </c>
      <c r="V10" s="11" t="s">
        <v>31</v>
      </c>
      <c r="W10" s="11" t="s">
        <v>32</v>
      </c>
      <c r="X10" s="11" t="s">
        <v>31</v>
      </c>
      <c r="Y10" s="11" t="s">
        <v>32</v>
      </c>
      <c r="Z10" s="9"/>
      <c r="AA10" s="9"/>
    </row>
    <row r="11" spans="1:29" ht="14.15" customHeight="1" x14ac:dyDescent="0.35">
      <c r="A11" s="12">
        <v>1</v>
      </c>
      <c r="B11" s="12">
        <f t="shared" ref="B11:G11" si="0">A11+1</f>
        <v>2</v>
      </c>
      <c r="C11" s="12">
        <f t="shared" si="0"/>
        <v>3</v>
      </c>
      <c r="D11" s="12">
        <f t="shared" si="0"/>
        <v>4</v>
      </c>
      <c r="E11" s="12">
        <f t="shared" si="0"/>
        <v>5</v>
      </c>
      <c r="F11" s="12">
        <f t="shared" si="0"/>
        <v>6</v>
      </c>
      <c r="G11" s="12">
        <f t="shared" si="0"/>
        <v>7</v>
      </c>
      <c r="H11" s="12">
        <v>8</v>
      </c>
      <c r="I11" s="12">
        <f>H11+1</f>
        <v>9</v>
      </c>
      <c r="J11" s="12">
        <f t="shared" ref="J11:AA11" si="1">I11+1</f>
        <v>10</v>
      </c>
      <c r="K11" s="12">
        <f t="shared" si="1"/>
        <v>11</v>
      </c>
      <c r="L11" s="12">
        <f t="shared" si="1"/>
        <v>12</v>
      </c>
      <c r="M11" s="12">
        <f t="shared" si="1"/>
        <v>13</v>
      </c>
      <c r="N11" s="12">
        <f t="shared" si="1"/>
        <v>14</v>
      </c>
      <c r="O11" s="12">
        <f t="shared" si="1"/>
        <v>15</v>
      </c>
      <c r="P11" s="12">
        <f t="shared" si="1"/>
        <v>16</v>
      </c>
      <c r="Q11" s="12">
        <f t="shared" si="1"/>
        <v>17</v>
      </c>
      <c r="R11" s="12">
        <f t="shared" si="1"/>
        <v>18</v>
      </c>
      <c r="S11" s="12">
        <f t="shared" si="1"/>
        <v>19</v>
      </c>
      <c r="T11" s="12">
        <f t="shared" si="1"/>
        <v>20</v>
      </c>
      <c r="U11" s="12">
        <f t="shared" si="1"/>
        <v>21</v>
      </c>
      <c r="V11" s="12">
        <f t="shared" si="1"/>
        <v>22</v>
      </c>
      <c r="W11" s="12">
        <f t="shared" si="1"/>
        <v>23</v>
      </c>
      <c r="X11" s="12">
        <f t="shared" si="1"/>
        <v>24</v>
      </c>
      <c r="Y11" s="12">
        <f t="shared" si="1"/>
        <v>25</v>
      </c>
      <c r="Z11" s="12">
        <f t="shared" si="1"/>
        <v>26</v>
      </c>
      <c r="AA11" s="12">
        <f t="shared" si="1"/>
        <v>27</v>
      </c>
    </row>
    <row r="12" spans="1:29" ht="23" customHeight="1" x14ac:dyDescent="0.35">
      <c r="A12" s="13"/>
      <c r="B12" s="14" t="s">
        <v>34</v>
      </c>
      <c r="C12" s="15" t="s">
        <v>35</v>
      </c>
      <c r="D12" s="15"/>
      <c r="E12" s="15"/>
      <c r="F12" s="15"/>
      <c r="G12" s="16">
        <v>2024</v>
      </c>
      <c r="H12" s="17">
        <v>7210060</v>
      </c>
      <c r="I12" s="18">
        <f>SUM(I13:I27)</f>
        <v>8234839.5990258241</v>
      </c>
      <c r="J12" s="18">
        <f>SUM(J13:J27)</f>
        <v>7976144.4735728018</v>
      </c>
      <c r="K12" s="18">
        <f>SUM(K13:K27)</f>
        <v>-258695.12545302196</v>
      </c>
      <c r="L12" s="19" t="s">
        <v>36</v>
      </c>
      <c r="M12" s="20">
        <f>SUM(M13:M27)</f>
        <v>3051653.3073999998</v>
      </c>
      <c r="N12" s="20">
        <f>SUM(N13:N27)</f>
        <v>4924491.1661728015</v>
      </c>
      <c r="O12" s="20">
        <f>SUM(O13:O20)</f>
        <v>0</v>
      </c>
      <c r="P12" s="20">
        <f>SUM(P13:P20)</f>
        <v>0</v>
      </c>
      <c r="Q12" s="21" t="s">
        <v>37</v>
      </c>
      <c r="R12" s="21" t="s">
        <v>38</v>
      </c>
      <c r="S12" s="21" t="s">
        <v>39</v>
      </c>
      <c r="T12" s="21" t="s">
        <v>40</v>
      </c>
      <c r="U12" s="21" t="s">
        <v>41</v>
      </c>
      <c r="V12" s="21">
        <v>3.82</v>
      </c>
      <c r="W12" s="21">
        <v>4.0199999999999996</v>
      </c>
      <c r="X12" s="21" t="s">
        <v>42</v>
      </c>
      <c r="Y12" s="21" t="s">
        <v>43</v>
      </c>
      <c r="Z12" s="22" t="s">
        <v>44</v>
      </c>
      <c r="AA12" s="21" t="s">
        <v>45</v>
      </c>
    </row>
    <row r="13" spans="1:29" ht="81" customHeight="1" x14ac:dyDescent="0.35">
      <c r="A13" s="23">
        <v>1</v>
      </c>
      <c r="B13" s="14"/>
      <c r="C13" s="24" t="s">
        <v>46</v>
      </c>
      <c r="D13" s="25" t="s">
        <v>47</v>
      </c>
      <c r="E13" s="25">
        <v>14</v>
      </c>
      <c r="F13" s="25">
        <v>14</v>
      </c>
      <c r="G13" s="16"/>
      <c r="H13" s="17"/>
      <c r="I13" s="25">
        <v>1534241.7258692943</v>
      </c>
      <c r="J13" s="25">
        <v>1525554.58816</v>
      </c>
      <c r="K13" s="25">
        <f>J13-I13</f>
        <v>-8687.137709294213</v>
      </c>
      <c r="L13" s="26" t="s">
        <v>48</v>
      </c>
      <c r="M13" s="27">
        <f>J13-N13</f>
        <v>1257049.58816</v>
      </c>
      <c r="N13" s="27">
        <v>268505</v>
      </c>
      <c r="O13" s="27">
        <v>0</v>
      </c>
      <c r="P13" s="27">
        <v>0</v>
      </c>
      <c r="Q13" s="21"/>
      <c r="R13" s="21"/>
      <c r="S13" s="21"/>
      <c r="T13" s="21"/>
      <c r="U13" s="21"/>
      <c r="V13" s="21"/>
      <c r="W13" s="21"/>
      <c r="X13" s="21"/>
      <c r="Y13" s="21"/>
      <c r="Z13" s="22"/>
      <c r="AA13" s="21"/>
    </row>
    <row r="14" spans="1:29" s="13" customFormat="1" ht="47" customHeight="1" x14ac:dyDescent="0.35">
      <c r="A14" s="23">
        <v>2</v>
      </c>
      <c r="B14" s="14"/>
      <c r="C14" s="24" t="s">
        <v>49</v>
      </c>
      <c r="D14" s="26" t="s">
        <v>50</v>
      </c>
      <c r="E14" s="28">
        <v>81.599999999999994</v>
      </c>
      <c r="F14" s="28">
        <v>81.599999999999994</v>
      </c>
      <c r="G14" s="16"/>
      <c r="H14" s="17"/>
      <c r="I14" s="25">
        <v>82739.972280000002</v>
      </c>
      <c r="J14" s="25">
        <v>81634.871400000033</v>
      </c>
      <c r="K14" s="25">
        <f>J14-I14</f>
        <v>-1105.100879999969</v>
      </c>
      <c r="L14" s="26" t="s">
        <v>51</v>
      </c>
      <c r="M14" s="27">
        <v>0</v>
      </c>
      <c r="N14" s="27">
        <f>J14</f>
        <v>81634.871400000033</v>
      </c>
      <c r="O14" s="27">
        <v>0</v>
      </c>
      <c r="P14" s="27">
        <v>0</v>
      </c>
      <c r="Q14" s="21"/>
      <c r="R14" s="21"/>
      <c r="S14" s="21"/>
      <c r="T14" s="21"/>
      <c r="U14" s="21"/>
      <c r="V14" s="21"/>
      <c r="W14" s="21"/>
      <c r="X14" s="21"/>
      <c r="Y14" s="21"/>
      <c r="Z14" s="22"/>
      <c r="AA14" s="21"/>
      <c r="AB14" s="29"/>
    </row>
    <row r="15" spans="1:29" ht="25.5" customHeight="1" x14ac:dyDescent="0.35">
      <c r="A15" s="23">
        <f>A14+1</f>
        <v>3</v>
      </c>
      <c r="B15" s="14"/>
      <c r="C15" s="24" t="s">
        <v>52</v>
      </c>
      <c r="D15" s="30">
        <v>42</v>
      </c>
      <c r="E15" s="28">
        <v>42</v>
      </c>
      <c r="F15" s="28">
        <v>0</v>
      </c>
      <c r="G15" s="16"/>
      <c r="H15" s="17"/>
      <c r="I15" s="25">
        <v>492389.81785714289</v>
      </c>
      <c r="J15" s="25">
        <v>492389.81800000003</v>
      </c>
      <c r="K15" s="25">
        <f>J15-I15</f>
        <v>1.4285714132711291E-4</v>
      </c>
      <c r="L15" s="31"/>
      <c r="M15" s="27">
        <v>0</v>
      </c>
      <c r="N15" s="27">
        <f>J15</f>
        <v>492389.81800000003</v>
      </c>
      <c r="O15" s="27">
        <v>0</v>
      </c>
      <c r="P15" s="27">
        <v>0</v>
      </c>
      <c r="Q15" s="21"/>
      <c r="R15" s="21"/>
      <c r="S15" s="21"/>
      <c r="T15" s="21"/>
      <c r="U15" s="21"/>
      <c r="V15" s="21"/>
      <c r="W15" s="21"/>
      <c r="X15" s="21"/>
      <c r="Y15" s="21"/>
      <c r="Z15" s="22"/>
      <c r="AA15" s="21"/>
    </row>
    <row r="16" spans="1:29" ht="83" customHeight="1" x14ac:dyDescent="0.35">
      <c r="A16" s="23">
        <f t="shared" ref="A16:A25" si="2">A15+1</f>
        <v>4</v>
      </c>
      <c r="B16" s="14"/>
      <c r="C16" s="24" t="s">
        <v>53</v>
      </c>
      <c r="D16" s="30" t="s">
        <v>54</v>
      </c>
      <c r="E16" s="30" t="s">
        <v>85</v>
      </c>
      <c r="F16" s="30" t="s">
        <v>87</v>
      </c>
      <c r="G16" s="16"/>
      <c r="H16" s="17"/>
      <c r="I16" s="25">
        <v>2004599.0661475991</v>
      </c>
      <c r="J16" s="25">
        <v>1936008.6192128016</v>
      </c>
      <c r="K16" s="25">
        <f t="shared" ref="K16:K27" si="3">J16-I16</f>
        <v>-68590.446934797568</v>
      </c>
      <c r="L16" s="26" t="s">
        <v>55</v>
      </c>
      <c r="M16" s="27">
        <v>1102257</v>
      </c>
      <c r="N16" s="27">
        <f>J16-M16</f>
        <v>833751.61921280157</v>
      </c>
      <c r="O16" s="27">
        <v>0</v>
      </c>
      <c r="P16" s="27">
        <v>0</v>
      </c>
      <c r="Q16" s="21"/>
      <c r="R16" s="21"/>
      <c r="S16" s="21"/>
      <c r="T16" s="21"/>
      <c r="U16" s="21"/>
      <c r="V16" s="21"/>
      <c r="W16" s="21"/>
      <c r="X16" s="21"/>
      <c r="Y16" s="21"/>
      <c r="Z16" s="22"/>
      <c r="AA16" s="21"/>
    </row>
    <row r="17" spans="1:28" ht="78" customHeight="1" x14ac:dyDescent="0.35">
      <c r="A17" s="23">
        <f t="shared" si="2"/>
        <v>5</v>
      </c>
      <c r="B17" s="14"/>
      <c r="C17" s="24" t="s">
        <v>56</v>
      </c>
      <c r="D17" s="25" t="s">
        <v>57</v>
      </c>
      <c r="E17" s="30" t="s">
        <v>86</v>
      </c>
      <c r="F17" s="30" t="s">
        <v>86</v>
      </c>
      <c r="G17" s="16"/>
      <c r="H17" s="17"/>
      <c r="I17" s="25">
        <v>814756.09597213741</v>
      </c>
      <c r="J17" s="25">
        <v>692346.71924000012</v>
      </c>
      <c r="K17" s="25">
        <f t="shared" si="3"/>
        <v>-122409.37673213729</v>
      </c>
      <c r="L17" s="26" t="s">
        <v>55</v>
      </c>
      <c r="M17" s="27">
        <f t="shared" ref="M17" si="4">J17</f>
        <v>692346.71924000012</v>
      </c>
      <c r="N17" s="27">
        <v>0</v>
      </c>
      <c r="O17" s="27">
        <v>0</v>
      </c>
      <c r="P17" s="27">
        <v>0</v>
      </c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</row>
    <row r="18" spans="1:28" ht="77.5" customHeight="1" x14ac:dyDescent="0.35">
      <c r="A18" s="23">
        <f t="shared" si="2"/>
        <v>6</v>
      </c>
      <c r="B18" s="14"/>
      <c r="C18" s="24" t="s">
        <v>58</v>
      </c>
      <c r="D18" s="30" t="s">
        <v>59</v>
      </c>
      <c r="E18" s="32" t="s">
        <v>60</v>
      </c>
      <c r="F18" s="33" t="s">
        <v>60</v>
      </c>
      <c r="G18" s="16"/>
      <c r="H18" s="17"/>
      <c r="I18" s="25">
        <v>98361.614278571418</v>
      </c>
      <c r="J18" s="25">
        <v>95069.237999999998</v>
      </c>
      <c r="K18" s="25">
        <f t="shared" si="3"/>
        <v>-3292.3762785714207</v>
      </c>
      <c r="L18" s="34" t="s">
        <v>61</v>
      </c>
      <c r="M18" s="27">
        <v>0</v>
      </c>
      <c r="N18" s="27">
        <f>J18</f>
        <v>95069.237999999998</v>
      </c>
      <c r="O18" s="27">
        <v>0</v>
      </c>
      <c r="P18" s="27">
        <v>0</v>
      </c>
      <c r="Q18" s="21"/>
      <c r="R18" s="21"/>
      <c r="S18" s="21"/>
      <c r="T18" s="21"/>
      <c r="U18" s="21"/>
      <c r="V18" s="21"/>
      <c r="W18" s="21"/>
      <c r="X18" s="21"/>
      <c r="Y18" s="21"/>
      <c r="Z18" s="22"/>
      <c r="AA18" s="21"/>
    </row>
    <row r="19" spans="1:28" ht="77.5" customHeight="1" x14ac:dyDescent="0.35">
      <c r="A19" s="23">
        <f t="shared" si="2"/>
        <v>7</v>
      </c>
      <c r="B19" s="14"/>
      <c r="C19" s="35" t="s">
        <v>62</v>
      </c>
      <c r="D19" s="26" t="s">
        <v>63</v>
      </c>
      <c r="E19" s="32" t="s">
        <v>64</v>
      </c>
      <c r="F19" s="32" t="s">
        <v>64</v>
      </c>
      <c r="G19" s="16"/>
      <c r="H19" s="17"/>
      <c r="I19" s="25">
        <v>572001.75157142838</v>
      </c>
      <c r="J19" s="25">
        <v>567764.72060000012</v>
      </c>
      <c r="K19" s="25">
        <f t="shared" si="3"/>
        <v>-4237.030971428263</v>
      </c>
      <c r="L19" s="26" t="s">
        <v>65</v>
      </c>
      <c r="M19" s="27">
        <v>0</v>
      </c>
      <c r="N19" s="27">
        <f>J19</f>
        <v>567764.72060000012</v>
      </c>
      <c r="O19" s="27">
        <v>0</v>
      </c>
      <c r="P19" s="27">
        <v>0</v>
      </c>
      <c r="Q19" s="21"/>
      <c r="R19" s="21"/>
      <c r="S19" s="21"/>
      <c r="T19" s="21"/>
      <c r="U19" s="21"/>
      <c r="V19" s="21"/>
      <c r="W19" s="21"/>
      <c r="X19" s="21"/>
      <c r="Y19" s="21"/>
      <c r="Z19" s="22"/>
      <c r="AA19" s="21"/>
    </row>
    <row r="20" spans="1:28" s="13" customFormat="1" ht="69.5" customHeight="1" x14ac:dyDescent="0.35">
      <c r="A20" s="23">
        <f t="shared" si="2"/>
        <v>8</v>
      </c>
      <c r="B20" s="14"/>
      <c r="C20" s="24" t="s">
        <v>66</v>
      </c>
      <c r="D20" s="32" t="s">
        <v>67</v>
      </c>
      <c r="E20" s="33" t="s">
        <v>68</v>
      </c>
      <c r="F20" s="33" t="s">
        <v>68</v>
      </c>
      <c r="G20" s="16"/>
      <c r="H20" s="17"/>
      <c r="I20" s="25">
        <v>237706.05950000003</v>
      </c>
      <c r="J20" s="25">
        <v>238313.77699999997</v>
      </c>
      <c r="K20" s="25">
        <f t="shared" si="3"/>
        <v>607.71749999994063</v>
      </c>
      <c r="L20" s="26" t="s">
        <v>69</v>
      </c>
      <c r="M20" s="27">
        <v>0</v>
      </c>
      <c r="N20" s="27">
        <f>J20</f>
        <v>238313.77699999997</v>
      </c>
      <c r="O20" s="27">
        <v>0</v>
      </c>
      <c r="P20" s="27">
        <v>0</v>
      </c>
      <c r="Q20" s="21"/>
      <c r="R20" s="21"/>
      <c r="S20" s="21"/>
      <c r="T20" s="21"/>
      <c r="U20" s="21"/>
      <c r="V20" s="21"/>
      <c r="W20" s="21"/>
      <c r="X20" s="21"/>
      <c r="Y20" s="21"/>
      <c r="Z20" s="22"/>
      <c r="AA20" s="21"/>
      <c r="AB20" s="29"/>
    </row>
    <row r="21" spans="1:28" s="13" customFormat="1" ht="43.5" customHeight="1" x14ac:dyDescent="0.35">
      <c r="A21" s="23">
        <f t="shared" si="2"/>
        <v>9</v>
      </c>
      <c r="B21" s="14"/>
      <c r="C21" s="24" t="s">
        <v>70</v>
      </c>
      <c r="D21" s="25" t="s">
        <v>47</v>
      </c>
      <c r="E21" s="25">
        <v>6</v>
      </c>
      <c r="F21" s="25">
        <v>6</v>
      </c>
      <c r="G21" s="16"/>
      <c r="H21" s="17"/>
      <c r="I21" s="25">
        <v>9189.8379999999997</v>
      </c>
      <c r="J21" s="25">
        <v>9055.1690000000017</v>
      </c>
      <c r="K21" s="25">
        <f t="shared" si="3"/>
        <v>-134.66899999999805</v>
      </c>
      <c r="L21" s="26" t="s">
        <v>71</v>
      </c>
      <c r="M21" s="27">
        <v>0</v>
      </c>
      <c r="N21" s="27">
        <f>J21</f>
        <v>9055.1690000000017</v>
      </c>
      <c r="O21" s="27">
        <v>0</v>
      </c>
      <c r="P21" s="27">
        <v>0</v>
      </c>
      <c r="Q21" s="21"/>
      <c r="R21" s="21"/>
      <c r="S21" s="21"/>
      <c r="T21" s="21"/>
      <c r="U21" s="21"/>
      <c r="V21" s="21"/>
      <c r="W21" s="21"/>
      <c r="X21" s="21"/>
      <c r="Y21" s="21"/>
      <c r="Z21" s="22"/>
      <c r="AA21" s="21"/>
      <c r="AB21" s="29"/>
    </row>
    <row r="22" spans="1:28" s="13" customFormat="1" ht="62" customHeight="1" x14ac:dyDescent="0.35">
      <c r="A22" s="23">
        <f t="shared" si="2"/>
        <v>10</v>
      </c>
      <c r="B22" s="14"/>
      <c r="C22" s="24" t="s">
        <v>72</v>
      </c>
      <c r="D22" s="25" t="s">
        <v>47</v>
      </c>
      <c r="E22" s="25">
        <v>40</v>
      </c>
      <c r="F22" s="25">
        <v>42</v>
      </c>
      <c r="G22" s="16"/>
      <c r="H22" s="17"/>
      <c r="I22" s="25">
        <v>11976.65</v>
      </c>
      <c r="J22" s="25">
        <v>12048.15</v>
      </c>
      <c r="K22" s="25">
        <f t="shared" si="3"/>
        <v>71.5</v>
      </c>
      <c r="L22" s="26" t="s">
        <v>73</v>
      </c>
      <c r="M22" s="27">
        <v>0</v>
      </c>
      <c r="N22" s="27">
        <f>J22</f>
        <v>12048.15</v>
      </c>
      <c r="O22" s="27">
        <v>0</v>
      </c>
      <c r="P22" s="27">
        <v>0</v>
      </c>
      <c r="Q22" s="21"/>
      <c r="R22" s="21"/>
      <c r="S22" s="21"/>
      <c r="T22" s="21"/>
      <c r="U22" s="21"/>
      <c r="V22" s="21"/>
      <c r="W22" s="21"/>
      <c r="X22" s="21"/>
      <c r="Y22" s="21"/>
      <c r="Z22" s="22"/>
      <c r="AA22" s="21"/>
      <c r="AB22" s="29"/>
    </row>
    <row r="23" spans="1:28" s="13" customFormat="1" ht="56" customHeight="1" x14ac:dyDescent="0.35">
      <c r="A23" s="23">
        <f t="shared" si="2"/>
        <v>11</v>
      </c>
      <c r="B23" s="14"/>
      <c r="C23" s="24" t="s">
        <v>74</v>
      </c>
      <c r="D23" s="25" t="s">
        <v>47</v>
      </c>
      <c r="E23" s="25">
        <v>196</v>
      </c>
      <c r="F23" s="25">
        <v>196</v>
      </c>
      <c r="G23" s="16"/>
      <c r="H23" s="17"/>
      <c r="I23" s="25">
        <v>40426.89</v>
      </c>
      <c r="J23" s="25">
        <v>39602.964999999997</v>
      </c>
      <c r="K23" s="25">
        <f t="shared" si="3"/>
        <v>-823.92500000000291</v>
      </c>
      <c r="L23" s="26" t="s">
        <v>75</v>
      </c>
      <c r="M23" s="27">
        <v>0</v>
      </c>
      <c r="N23" s="27">
        <f t="shared" ref="N23" si="5">J23</f>
        <v>39602.964999999997</v>
      </c>
      <c r="O23" s="27">
        <v>0</v>
      </c>
      <c r="P23" s="27">
        <v>0</v>
      </c>
      <c r="Q23" s="21"/>
      <c r="R23" s="21"/>
      <c r="S23" s="21"/>
      <c r="T23" s="21"/>
      <c r="U23" s="21"/>
      <c r="V23" s="21"/>
      <c r="W23" s="21"/>
      <c r="X23" s="21"/>
      <c r="Y23" s="21"/>
      <c r="Z23" s="22"/>
      <c r="AA23" s="21"/>
      <c r="AB23" s="29"/>
    </row>
    <row r="24" spans="1:28" s="13" customFormat="1" ht="60.5" customHeight="1" x14ac:dyDescent="0.35">
      <c r="A24" s="23">
        <f t="shared" si="2"/>
        <v>12</v>
      </c>
      <c r="B24" s="14"/>
      <c r="C24" s="24" t="s">
        <v>76</v>
      </c>
      <c r="D24" s="30" t="s">
        <v>77</v>
      </c>
      <c r="E24" s="33" t="s">
        <v>78</v>
      </c>
      <c r="F24" s="33" t="s">
        <v>78</v>
      </c>
      <c r="G24" s="16"/>
      <c r="H24" s="17"/>
      <c r="I24" s="25">
        <v>873405.95965999993</v>
      </c>
      <c r="J24" s="25">
        <v>872841.81</v>
      </c>
      <c r="K24" s="25">
        <f t="shared" si="3"/>
        <v>-564.14965999987908</v>
      </c>
      <c r="L24" s="26" t="s">
        <v>75</v>
      </c>
      <c r="M24" s="27">
        <v>0</v>
      </c>
      <c r="N24" s="27">
        <f>J24-M24</f>
        <v>872841.81</v>
      </c>
      <c r="O24" s="27">
        <v>0</v>
      </c>
      <c r="P24" s="27">
        <v>0</v>
      </c>
      <c r="Q24" s="21"/>
      <c r="R24" s="21"/>
      <c r="S24" s="21"/>
      <c r="T24" s="21"/>
      <c r="U24" s="21"/>
      <c r="V24" s="21"/>
      <c r="W24" s="21"/>
      <c r="X24" s="21"/>
      <c r="Y24" s="21"/>
      <c r="Z24" s="22"/>
      <c r="AA24" s="21"/>
      <c r="AB24" s="29"/>
    </row>
    <row r="25" spans="1:28" s="13" customFormat="1" ht="27" customHeight="1" x14ac:dyDescent="0.35">
      <c r="A25" s="23">
        <f t="shared" si="2"/>
        <v>13</v>
      </c>
      <c r="B25" s="14"/>
      <c r="C25" s="24" t="s">
        <v>79</v>
      </c>
      <c r="D25" s="25"/>
      <c r="E25" s="25">
        <v>0</v>
      </c>
      <c r="F25" s="25">
        <v>0</v>
      </c>
      <c r="G25" s="16"/>
      <c r="H25" s="17"/>
      <c r="I25" s="25">
        <v>1214883.3999999999</v>
      </c>
      <c r="J25" s="25">
        <v>1214883.3999999999</v>
      </c>
      <c r="K25" s="25">
        <f t="shared" si="3"/>
        <v>0</v>
      </c>
      <c r="L25" s="31"/>
      <c r="M25" s="27">
        <v>0</v>
      </c>
      <c r="N25" s="27">
        <f>J25-M25</f>
        <v>1214883.3999999999</v>
      </c>
      <c r="O25" s="27">
        <v>0</v>
      </c>
      <c r="P25" s="27">
        <v>0</v>
      </c>
      <c r="Q25" s="21"/>
      <c r="R25" s="21"/>
      <c r="S25" s="21"/>
      <c r="T25" s="21"/>
      <c r="U25" s="21"/>
      <c r="V25" s="21"/>
      <c r="W25" s="21"/>
      <c r="X25" s="21"/>
      <c r="Y25" s="21"/>
      <c r="Z25" s="22"/>
      <c r="AA25" s="21"/>
      <c r="AB25" s="29"/>
    </row>
    <row r="26" spans="1:28" ht="59.5" customHeight="1" x14ac:dyDescent="0.35">
      <c r="A26" s="23">
        <v>14</v>
      </c>
      <c r="B26" s="14"/>
      <c r="C26" s="24" t="s">
        <v>80</v>
      </c>
      <c r="D26" s="30" t="s">
        <v>77</v>
      </c>
      <c r="E26" s="33" t="s">
        <v>81</v>
      </c>
      <c r="F26" s="33" t="s">
        <v>81</v>
      </c>
      <c r="G26" s="16"/>
      <c r="H26" s="17"/>
      <c r="I26" s="25">
        <v>131348.1048</v>
      </c>
      <c r="J26" s="25">
        <v>95153.244959999996</v>
      </c>
      <c r="K26" s="25">
        <f t="shared" si="3"/>
        <v>-36194.859840000005</v>
      </c>
      <c r="L26" s="26" t="s">
        <v>75</v>
      </c>
      <c r="M26" s="27">
        <v>0</v>
      </c>
      <c r="N26" s="27">
        <f>J26</f>
        <v>95153.244959999996</v>
      </c>
      <c r="O26" s="27">
        <v>0</v>
      </c>
      <c r="P26" s="27">
        <v>0</v>
      </c>
      <c r="Q26" s="21"/>
      <c r="R26" s="21"/>
      <c r="S26" s="21"/>
      <c r="T26" s="21"/>
      <c r="U26" s="21"/>
      <c r="V26" s="21"/>
      <c r="W26" s="21"/>
      <c r="X26" s="21"/>
      <c r="Y26" s="21"/>
      <c r="Z26" s="22"/>
      <c r="AA26" s="21"/>
    </row>
    <row r="27" spans="1:28" ht="58.5" customHeight="1" x14ac:dyDescent="0.35">
      <c r="A27" s="23">
        <v>15</v>
      </c>
      <c r="B27" s="14"/>
      <c r="C27" s="24" t="s">
        <v>82</v>
      </c>
      <c r="D27" s="30"/>
      <c r="E27" s="25">
        <v>0</v>
      </c>
      <c r="F27" s="25">
        <v>0</v>
      </c>
      <c r="G27" s="16"/>
      <c r="H27" s="17"/>
      <c r="I27" s="25">
        <v>116812.65308965041</v>
      </c>
      <c r="J27" s="25">
        <v>103477.383</v>
      </c>
      <c r="K27" s="25">
        <f t="shared" si="3"/>
        <v>-13335.27008965041</v>
      </c>
      <c r="L27" s="26" t="s">
        <v>75</v>
      </c>
      <c r="M27" s="27">
        <v>0</v>
      </c>
      <c r="N27" s="27">
        <f>J27</f>
        <v>103477.383</v>
      </c>
      <c r="O27" s="27">
        <v>0</v>
      </c>
      <c r="P27" s="27">
        <v>0</v>
      </c>
      <c r="Q27" s="21"/>
      <c r="R27" s="21"/>
      <c r="S27" s="21"/>
      <c r="T27" s="21"/>
      <c r="U27" s="21"/>
      <c r="V27" s="21"/>
      <c r="W27" s="21"/>
      <c r="X27" s="21"/>
      <c r="Y27" s="21"/>
      <c r="Z27" s="22"/>
      <c r="AA27" s="21"/>
    </row>
    <row r="28" spans="1:28" ht="25.5" customHeight="1" x14ac:dyDescent="0.3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29" spans="1:28" ht="36.65" customHeight="1" x14ac:dyDescent="0.35">
      <c r="A29" s="37" t="s">
        <v>83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spans="1:28" ht="22" customHeight="1" x14ac:dyDescent="0.35">
      <c r="A30" s="38" t="s">
        <v>84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2" spans="1:28" x14ac:dyDescent="0.35">
      <c r="L32" s="5"/>
      <c r="N32" s="5"/>
    </row>
  </sheetData>
  <mergeCells count="48">
    <mergeCell ref="Y12:Y27"/>
    <mergeCell ref="Z12:Z27"/>
    <mergeCell ref="AA12:AA27"/>
    <mergeCell ref="A28:AA28"/>
    <mergeCell ref="A29:AA29"/>
    <mergeCell ref="A30:AA30"/>
    <mergeCell ref="S12:S27"/>
    <mergeCell ref="T12:T27"/>
    <mergeCell ref="U12:U27"/>
    <mergeCell ref="V12:V27"/>
    <mergeCell ref="W12:W27"/>
    <mergeCell ref="X12:X27"/>
    <mergeCell ref="Q9:R9"/>
    <mergeCell ref="S9:U9"/>
    <mergeCell ref="V9:W9"/>
    <mergeCell ref="X9:Y9"/>
    <mergeCell ref="B12:B27"/>
    <mergeCell ref="C12:F12"/>
    <mergeCell ref="G12:G27"/>
    <mergeCell ref="H12:H27"/>
    <mergeCell ref="Q12:Q27"/>
    <mergeCell ref="R12:R27"/>
    <mergeCell ref="Z8:Z10"/>
    <mergeCell ref="AA8:AA10"/>
    <mergeCell ref="B9:B10"/>
    <mergeCell ref="C9:C10"/>
    <mergeCell ref="D9:D10"/>
    <mergeCell ref="E9:F9"/>
    <mergeCell ref="G9:G10"/>
    <mergeCell ref="M9:N9"/>
    <mergeCell ref="O9:O10"/>
    <mergeCell ref="P9:P10"/>
    <mergeCell ref="V4:Y4"/>
    <mergeCell ref="Z4:AC4"/>
    <mergeCell ref="A5:AA5"/>
    <mergeCell ref="A6:AA6"/>
    <mergeCell ref="A8:A10"/>
    <mergeCell ref="B8:G8"/>
    <mergeCell ref="H8:H10"/>
    <mergeCell ref="I8:L9"/>
    <mergeCell ref="M8:P8"/>
    <mergeCell ref="Q8:Y8"/>
    <mergeCell ref="V1:Y1"/>
    <mergeCell ref="Z1:AC1"/>
    <mergeCell ref="V2:Y2"/>
    <mergeCell ref="Z2:AC2"/>
    <mergeCell ref="V3:Y3"/>
    <mergeCell ref="Z3:AC3"/>
  </mergeCells>
  <printOptions horizontalCentered="1"/>
  <pageMargins left="0" right="0" top="0.39370078740157483" bottom="0" header="0.31496062992125984" footer="0.31496062992125984"/>
  <pageSetup paperSize="9" scale="64" orientation="landscape" r:id="rId1"/>
  <rowBreaks count="1" manualBreakCount="1">
    <brk id="18" max="25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ф.21</vt:lpstr>
      <vt:lpstr>ф.21!Заголовки_для_печати</vt:lpstr>
      <vt:lpstr>ф.21!Область_печати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Куренная Елена</dc:creator>
  <cp:lastModifiedBy>Куренная Елена</cp:lastModifiedBy>
  <dcterms:created xsi:type="dcterms:W3CDTF">2025-04-18T03:29:11Z</dcterms:created>
  <dcterms:modified xsi:type="dcterms:W3CDTF">2025-04-18T03:32:26Z</dcterms:modified>
</cp:coreProperties>
</file>