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<sst xmlns="http://schemas.openxmlformats.org/spreadsheetml/2006/main" count="197" uniqueCount="123">
  <si>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</si>
  <si>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</si>
  <si>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</si>
  <si>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</si>
  <si>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</si>
  <si>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</si>
  <si>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</si>
  <si>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</si>
  <si>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</si>
  <si>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</si>
  <si>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</si>
  <si>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</si>
  <si>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</si>
  <si>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</si>
  <si>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</si>
  <si>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</si>
  <si>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</si>
  <si>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</si>
  <si>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</si>
  <si>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</si>
  <si>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</si>
  <si>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</si>
  <si>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</si>
  <si>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</si>
  <si>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</si>
  <si>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</si>
  <si>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</si>
  <si>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</si>
  <si>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</si>
  <si>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</si>
  <si>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</si>
  <si>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</si>
  <si>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</si>
  <si>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</si>
  <si>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</si>
  <si>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</si>
  <si>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</si>
  <si>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</si>
  <si>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</si>
  <si>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</si>
  <si>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</si>
  <si>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</si>
  <si>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</si>
  <si>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</si>
  <si>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</si>
  <si>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</si>
  <si>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</si>
  <si>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</si>
  <si>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</si>
  <si>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</si>
  <si>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</si>
  <si>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</si>
  <si>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</si>
  <si>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</si>
  <si>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</si>
  <si>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</si>
  <si>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</si>
  <si>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</si>
  <si>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</si>
  <si>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</si>
  <si>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</si>
  <si>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</si>
  <si>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</si>
  <si>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</si>
  <si>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</si>
  <si>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</si>
  <si>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</si>
  <si>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</si>
  <si>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</si>
  <si>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</si>
  <si>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</si>
  <si>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</si>
  <si>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</si>
  <si>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</si>
  <si>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</si>
  <si>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</si>
  <si>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</si>
  <si>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</si>
  <si>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</si>
  <si>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</si>
  <si>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</si>
  <si>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</si>
  <si>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</si>
  <si>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</si>
  <si>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</si>
  <si>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</si>
  <si>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</si>
  <si>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</si>
  <si>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</si>
  <si>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</si>
  <si>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</si>
  <si>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</si>
  <si>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</si>
  <si>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</si>
  <si>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</si>
  <si>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</si>
  <si>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</si>
  <si>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</si>
  <si>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</si>
  <si>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</si>
  <si>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</si>
  <si>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10+10</t>
  </si>
  <si>
    <t>2,5+1,6</t>
  </si>
  <si>
    <t>4+1,6</t>
  </si>
  <si>
    <t>6,3+6,3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</si>
  <si>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</si>
  <si>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</si>
  <si>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</si>
  <si>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</si>
  <si>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</si>
  <si>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</si>
  <si>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</si>
  <si>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</si>
  <si>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</si>
  <si>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</si>
  <si>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</si>
  <si>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</si>
  <si>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</si>
  <si>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</si>
  <si>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</si>
  <si>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</si>
  <si>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</si>
  <si>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на ПС Есильских МЭС на 16 июня 2021г.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</si>
</sst>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172" fontId="23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79" fontId="23" fillId="0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79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79" fontId="23" fillId="0" borderId="12" xfId="0" applyNumberFormat="1" applyFont="1" applyFill="1" applyBorder="1" applyAlignment="1">
      <alignment horizontal="center"/>
    </xf>
    <xf numFmtId="179" fontId="23" fillId="0" borderId="10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10" borderId="13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179" fontId="0" fillId="10" borderId="14" xfId="0" applyNumberFormat="1" applyFont="1" applyFill="1" applyBorder="1" applyAlignment="1">
      <alignment horizontal="center"/>
    </xf>
    <xf numFmtId="179" fontId="0" fillId="10" borderId="10" xfId="0" applyNumberFormat="1" applyFont="1" applyFill="1" applyBorder="1" applyAlignment="1">
      <alignment horizontal="center"/>
    </xf>
    <xf numFmtId="179" fontId="0" fillId="10" borderId="12" xfId="0" applyNumberFormat="1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0" fillId="10" borderId="12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179" fontId="0" fillId="10" borderId="10" xfId="0" applyNumberFormat="1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179" fontId="0" fillId="10" borderId="14" xfId="0" applyNumberFormat="1" applyFont="1" applyFill="1" applyBorder="1" applyAlignment="1">
      <alignment horizontal="center"/>
    </xf>
    <xf numFmtId="179" fontId="0" fillId="10" borderId="12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179" fontId="0" fillId="10" borderId="14" xfId="0" applyNumberFormat="1" applyFont="1" applyFill="1" applyBorder="1" applyAlignment="1">
      <alignment horizontal="center"/>
    </xf>
    <xf numFmtId="179" fontId="0" fillId="10" borderId="12" xfId="0" applyNumberFormat="1" applyFont="1" applyFill="1" applyBorder="1" applyAlignment="1">
      <alignment horizontal="center"/>
    </xf>
    <xf numFmtId="179" fontId="23" fillId="0" borderId="10" xfId="0" applyNumberFormat="1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179" fontId="0" fillId="10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9" fontId="23" fillId="0" borderId="14" xfId="0" applyNumberFormat="1" applyFont="1" applyFill="1" applyBorder="1" applyAlignment="1">
      <alignment horizontal="center"/>
    </xf>
    <xf numFmtId="179" fontId="23" fillId="0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79" fontId="23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22">
      <selection activeCell="O40" sqref="O40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7.875" style="1" customWidth="1"/>
    <col min="4" max="4" width="18.25390625" style="2" customWidth="1"/>
    <col min="5" max="5" width="9.00390625" style="3" customWidth="1"/>
    <col min="6" max="6" width="8.75390625" style="1" customWidth="1"/>
    <col min="7" max="7" width="14.125" style="3" customWidth="1"/>
    <col min="8" max="8" width="13.25390625" style="3" customWidth="1"/>
    <col min="9" max="9" width="13.125" style="1" customWidth="1"/>
    <col min="10" max="10" width="14.125" style="3" customWidth="1"/>
    <col min="11" max="13" width="0" style="1" hidden="1" customWidth="1"/>
    <col min="14" max="16384" width="9.125" style="1" customWidth="1"/>
  </cols>
  <sheetData>
    <row r="1" spans="1:10" ht="15.75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1" t="s">
        <v>122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ht="15.75">
      <c r="A5" s="72" t="s">
        <v>0</v>
      </c>
      <c r="B5" s="49" t="s">
        <v>89</v>
      </c>
      <c r="C5" s="50" t="s">
        <v>90</v>
      </c>
      <c r="D5" s="51"/>
      <c r="E5" s="51"/>
      <c r="F5" s="51"/>
      <c r="G5" s="51"/>
      <c r="H5" s="51"/>
      <c r="I5" s="51"/>
      <c r="J5" s="52"/>
      <c r="K5" s="59" t="s">
        <v>82</v>
      </c>
      <c r="L5" s="60"/>
      <c r="M5" s="60"/>
    </row>
    <row r="6" spans="1:13" ht="63.75" customHeight="1">
      <c r="A6" s="73"/>
      <c r="B6" s="49"/>
      <c r="C6" s="49" t="s">
        <v>91</v>
      </c>
      <c r="D6" s="62" t="s">
        <v>92</v>
      </c>
      <c r="E6" s="62" t="s">
        <v>93</v>
      </c>
      <c r="F6" s="62"/>
      <c r="G6" s="62" t="s">
        <v>94</v>
      </c>
      <c r="H6" s="62" t="s">
        <v>95</v>
      </c>
      <c r="I6" s="62" t="s">
        <v>96</v>
      </c>
      <c r="J6" s="62" t="s">
        <v>97</v>
      </c>
      <c r="K6" s="59" t="s">
        <v>83</v>
      </c>
      <c r="L6" s="60"/>
      <c r="M6" s="60"/>
    </row>
    <row r="7" spans="1:10" ht="23.25" customHeight="1">
      <c r="A7" s="74"/>
      <c r="B7" s="49"/>
      <c r="C7" s="49"/>
      <c r="D7" s="62"/>
      <c r="E7" s="5" t="s">
        <v>98</v>
      </c>
      <c r="F7" s="5" t="s">
        <v>99</v>
      </c>
      <c r="G7" s="62"/>
      <c r="H7" s="62"/>
      <c r="I7" s="62"/>
      <c r="J7" s="62"/>
    </row>
    <row r="8" spans="1:10" s="12" customFormat="1" ht="18.75" customHeight="1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12" customFormat="1" ht="12.75">
      <c r="A9" s="61" t="s">
        <v>110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s="7" customFormat="1" ht="12.75">
      <c r="A10" s="31">
        <v>1</v>
      </c>
      <c r="B10" s="32" t="s">
        <v>3</v>
      </c>
      <c r="C10" s="33" t="s">
        <v>102</v>
      </c>
      <c r="D10" s="34">
        <v>0.032</v>
      </c>
      <c r="E10" s="64">
        <v>0</v>
      </c>
      <c r="F10" s="64"/>
      <c r="G10" s="34">
        <v>0.032</v>
      </c>
      <c r="H10" s="35">
        <v>0</v>
      </c>
      <c r="I10" s="36">
        <f>1.6*1.4</f>
        <v>2.2399999999999998</v>
      </c>
      <c r="J10" s="35">
        <f>I10-G10</f>
        <v>2.2079999999999997</v>
      </c>
    </row>
    <row r="11" spans="1:10" s="7" customFormat="1" ht="12.75">
      <c r="A11" s="31">
        <v>2</v>
      </c>
      <c r="B11" s="32" t="s">
        <v>4</v>
      </c>
      <c r="C11" s="33" t="s">
        <v>101</v>
      </c>
      <c r="D11" s="34">
        <v>1.35</v>
      </c>
      <c r="E11" s="53">
        <v>0</v>
      </c>
      <c r="F11" s="54"/>
      <c r="G11" s="34">
        <v>1.35</v>
      </c>
      <c r="H11" s="35">
        <v>0</v>
      </c>
      <c r="I11" s="36">
        <f>10*1.4</f>
        <v>14</v>
      </c>
      <c r="J11" s="35">
        <f aca="true" t="shared" si="0" ref="J11:J54">I11-G11</f>
        <v>12.65</v>
      </c>
    </row>
    <row r="12" spans="1:10" s="7" customFormat="1" ht="12.75">
      <c r="A12" s="31">
        <v>3</v>
      </c>
      <c r="B12" s="32" t="s">
        <v>5</v>
      </c>
      <c r="C12" s="33" t="s">
        <v>101</v>
      </c>
      <c r="D12" s="34">
        <v>0.86</v>
      </c>
      <c r="E12" s="64">
        <v>0</v>
      </c>
      <c r="F12" s="64"/>
      <c r="G12" s="34">
        <v>0.86</v>
      </c>
      <c r="H12" s="35">
        <v>0</v>
      </c>
      <c r="I12" s="36">
        <f>10*1.4</f>
        <v>14</v>
      </c>
      <c r="J12" s="35">
        <f t="shared" si="0"/>
        <v>13.14</v>
      </c>
    </row>
    <row r="13" spans="1:10" s="7" customFormat="1" ht="12.75">
      <c r="A13" s="33">
        <v>4</v>
      </c>
      <c r="B13" s="48" t="s">
        <v>6</v>
      </c>
      <c r="C13" s="33" t="s">
        <v>103</v>
      </c>
      <c r="D13" s="34">
        <v>0.128</v>
      </c>
      <c r="E13" s="53">
        <v>0</v>
      </c>
      <c r="F13" s="54"/>
      <c r="G13" s="34">
        <v>0.128</v>
      </c>
      <c r="H13" s="35">
        <v>0</v>
      </c>
      <c r="I13" s="36">
        <f>1.6*1.4</f>
        <v>2.2399999999999998</v>
      </c>
      <c r="J13" s="35">
        <f t="shared" si="0"/>
        <v>2.1119999999999997</v>
      </c>
    </row>
    <row r="14" spans="1:10" s="7" customFormat="1" ht="12.75">
      <c r="A14" s="37">
        <v>5</v>
      </c>
      <c r="B14" s="38" t="s">
        <v>7</v>
      </c>
      <c r="C14" s="33" t="s">
        <v>102</v>
      </c>
      <c r="D14" s="34">
        <v>0.03</v>
      </c>
      <c r="E14" s="64">
        <v>0</v>
      </c>
      <c r="F14" s="64"/>
      <c r="G14" s="34">
        <v>0.03</v>
      </c>
      <c r="H14" s="35">
        <v>0</v>
      </c>
      <c r="I14" s="36">
        <f>1.6*1.4</f>
        <v>2.2399999999999998</v>
      </c>
      <c r="J14" s="35">
        <f t="shared" si="0"/>
        <v>2.21</v>
      </c>
    </row>
    <row r="15" spans="1:10" s="7" customFormat="1" ht="12.75">
      <c r="A15" s="31">
        <v>6</v>
      </c>
      <c r="B15" s="32" t="s">
        <v>8</v>
      </c>
      <c r="C15" s="33" t="s">
        <v>102</v>
      </c>
      <c r="D15" s="34">
        <v>0.064</v>
      </c>
      <c r="E15" s="53">
        <v>0</v>
      </c>
      <c r="F15" s="54"/>
      <c r="G15" s="34">
        <v>0.064</v>
      </c>
      <c r="H15" s="35">
        <v>0</v>
      </c>
      <c r="I15" s="36">
        <f aca="true" t="shared" si="1" ref="I15:I29">1.6*1.4</f>
        <v>2.2399999999999998</v>
      </c>
      <c r="J15" s="35">
        <f t="shared" si="0"/>
        <v>2.1759999999999997</v>
      </c>
    </row>
    <row r="16" spans="1:10" s="7" customFormat="1" ht="12.75">
      <c r="A16" s="31">
        <v>7</v>
      </c>
      <c r="B16" s="32" t="s">
        <v>9</v>
      </c>
      <c r="C16" s="33" t="s">
        <v>102</v>
      </c>
      <c r="D16" s="34">
        <v>0.112</v>
      </c>
      <c r="E16" s="64">
        <v>0</v>
      </c>
      <c r="F16" s="64"/>
      <c r="G16" s="34">
        <v>0.112</v>
      </c>
      <c r="H16" s="35">
        <v>0</v>
      </c>
      <c r="I16" s="36">
        <f t="shared" si="1"/>
        <v>2.2399999999999998</v>
      </c>
      <c r="J16" s="35">
        <f t="shared" si="0"/>
        <v>2.1279999999999997</v>
      </c>
    </row>
    <row r="17" spans="1:10" s="7" customFormat="1" ht="12.75">
      <c r="A17" s="31">
        <v>8</v>
      </c>
      <c r="B17" s="32" t="s">
        <v>10</v>
      </c>
      <c r="C17" s="33" t="s">
        <v>104</v>
      </c>
      <c r="D17" s="34">
        <v>1.216</v>
      </c>
      <c r="E17" s="53">
        <v>0</v>
      </c>
      <c r="F17" s="54"/>
      <c r="G17" s="34">
        <v>1.216</v>
      </c>
      <c r="H17" s="35">
        <v>0</v>
      </c>
      <c r="I17" s="36">
        <f>6.3*1.4</f>
        <v>8.819999999999999</v>
      </c>
      <c r="J17" s="35">
        <f t="shared" si="0"/>
        <v>7.603999999999998</v>
      </c>
    </row>
    <row r="18" spans="1:10" s="7" customFormat="1" ht="12.75">
      <c r="A18" s="31">
        <v>9</v>
      </c>
      <c r="B18" s="32" t="s">
        <v>11</v>
      </c>
      <c r="C18" s="33" t="s">
        <v>102</v>
      </c>
      <c r="D18" s="34">
        <v>0.082</v>
      </c>
      <c r="E18" s="64">
        <v>0</v>
      </c>
      <c r="F18" s="64"/>
      <c r="G18" s="34">
        <v>0.082</v>
      </c>
      <c r="H18" s="35">
        <v>0</v>
      </c>
      <c r="I18" s="36">
        <f t="shared" si="1"/>
        <v>2.2399999999999998</v>
      </c>
      <c r="J18" s="35">
        <f t="shared" si="0"/>
        <v>2.158</v>
      </c>
    </row>
    <row r="19" spans="1:10" s="7" customFormat="1" ht="12.75">
      <c r="A19" s="31">
        <v>10</v>
      </c>
      <c r="B19" s="32" t="s">
        <v>12</v>
      </c>
      <c r="C19" s="33" t="s">
        <v>102</v>
      </c>
      <c r="D19" s="34">
        <v>0.16</v>
      </c>
      <c r="E19" s="53">
        <v>0</v>
      </c>
      <c r="F19" s="54"/>
      <c r="G19" s="34">
        <v>0.16</v>
      </c>
      <c r="H19" s="35">
        <v>0</v>
      </c>
      <c r="I19" s="36">
        <f t="shared" si="1"/>
        <v>2.2399999999999998</v>
      </c>
      <c r="J19" s="35">
        <f t="shared" si="0"/>
        <v>2.0799999999999996</v>
      </c>
    </row>
    <row r="20" spans="1:10" s="7" customFormat="1" ht="12.75">
      <c r="A20" s="31">
        <v>11</v>
      </c>
      <c r="B20" s="32" t="s">
        <v>13</v>
      </c>
      <c r="C20" s="33" t="s">
        <v>105</v>
      </c>
      <c r="D20" s="34">
        <v>0.08</v>
      </c>
      <c r="E20" s="64">
        <v>0</v>
      </c>
      <c r="F20" s="64"/>
      <c r="G20" s="34">
        <v>0.08</v>
      </c>
      <c r="H20" s="35">
        <v>0</v>
      </c>
      <c r="I20" s="36">
        <f>1*1.4</f>
        <v>1.4</v>
      </c>
      <c r="J20" s="35">
        <f t="shared" si="0"/>
        <v>1.3199999999999998</v>
      </c>
    </row>
    <row r="21" spans="1:10" s="7" customFormat="1" ht="12.75">
      <c r="A21" s="31">
        <v>12</v>
      </c>
      <c r="B21" s="32" t="s">
        <v>14</v>
      </c>
      <c r="C21" s="33" t="s">
        <v>102</v>
      </c>
      <c r="D21" s="34">
        <v>0.08</v>
      </c>
      <c r="E21" s="53">
        <v>0</v>
      </c>
      <c r="F21" s="54"/>
      <c r="G21" s="34">
        <v>0.08</v>
      </c>
      <c r="H21" s="35">
        <v>0</v>
      </c>
      <c r="I21" s="36">
        <f t="shared" si="1"/>
        <v>2.2399999999999998</v>
      </c>
      <c r="J21" s="35">
        <f t="shared" si="0"/>
        <v>2.1599999999999997</v>
      </c>
    </row>
    <row r="22" spans="1:10" s="7" customFormat="1" ht="12.75">
      <c r="A22" s="31">
        <v>13</v>
      </c>
      <c r="B22" s="32" t="s">
        <v>15</v>
      </c>
      <c r="C22" s="33" t="s">
        <v>106</v>
      </c>
      <c r="D22" s="34">
        <v>0.064</v>
      </c>
      <c r="E22" s="64">
        <v>0</v>
      </c>
      <c r="F22" s="64"/>
      <c r="G22" s="34">
        <v>0.064</v>
      </c>
      <c r="H22" s="35">
        <v>0</v>
      </c>
      <c r="I22" s="36">
        <f t="shared" si="1"/>
        <v>2.2399999999999998</v>
      </c>
      <c r="J22" s="35">
        <f t="shared" si="0"/>
        <v>2.1759999999999997</v>
      </c>
    </row>
    <row r="23" spans="1:10" s="7" customFormat="1" ht="12.75">
      <c r="A23" s="31">
        <v>14</v>
      </c>
      <c r="B23" s="32" t="s">
        <v>109</v>
      </c>
      <c r="C23" s="33" t="s">
        <v>107</v>
      </c>
      <c r="D23" s="34">
        <v>0.016</v>
      </c>
      <c r="E23" s="53">
        <v>0</v>
      </c>
      <c r="F23" s="54"/>
      <c r="G23" s="34">
        <v>0.016</v>
      </c>
      <c r="H23" s="35">
        <v>0</v>
      </c>
      <c r="I23" s="36">
        <f>1*1.4</f>
        <v>1.4</v>
      </c>
      <c r="J23" s="35">
        <f t="shared" si="0"/>
        <v>1.384</v>
      </c>
    </row>
    <row r="24" spans="1:10" s="7" customFormat="1" ht="12.75">
      <c r="A24" s="31">
        <v>15</v>
      </c>
      <c r="B24" s="32" t="s">
        <v>16</v>
      </c>
      <c r="C24" s="33" t="s">
        <v>102</v>
      </c>
      <c r="D24" s="34">
        <v>0.096</v>
      </c>
      <c r="E24" s="64">
        <v>0</v>
      </c>
      <c r="F24" s="64"/>
      <c r="G24" s="34">
        <v>0.096</v>
      </c>
      <c r="H24" s="35">
        <v>0</v>
      </c>
      <c r="I24" s="36">
        <f t="shared" si="1"/>
        <v>2.2399999999999998</v>
      </c>
      <c r="J24" s="35">
        <f t="shared" si="0"/>
        <v>2.1439999999999997</v>
      </c>
    </row>
    <row r="25" spans="1:10" s="7" customFormat="1" ht="12.75">
      <c r="A25" s="31">
        <v>16</v>
      </c>
      <c r="B25" s="32" t="s">
        <v>17</v>
      </c>
      <c r="C25" s="33" t="s">
        <v>107</v>
      </c>
      <c r="D25" s="34">
        <v>0.048</v>
      </c>
      <c r="E25" s="53">
        <v>0</v>
      </c>
      <c r="F25" s="54"/>
      <c r="G25" s="34">
        <v>0.048</v>
      </c>
      <c r="H25" s="35">
        <v>0</v>
      </c>
      <c r="I25" s="36">
        <f>1*1.4</f>
        <v>1.4</v>
      </c>
      <c r="J25" s="35">
        <f t="shared" si="0"/>
        <v>1.3519999999999999</v>
      </c>
    </row>
    <row r="26" spans="1:10" s="7" customFormat="1" ht="12.75">
      <c r="A26" s="31">
        <v>17</v>
      </c>
      <c r="B26" s="32" t="s">
        <v>18</v>
      </c>
      <c r="C26" s="33" t="s">
        <v>102</v>
      </c>
      <c r="D26" s="34">
        <v>0.08</v>
      </c>
      <c r="E26" s="64">
        <v>0</v>
      </c>
      <c r="F26" s="64"/>
      <c r="G26" s="34">
        <v>0.08</v>
      </c>
      <c r="H26" s="35">
        <v>0</v>
      </c>
      <c r="I26" s="36">
        <f t="shared" si="1"/>
        <v>2.2399999999999998</v>
      </c>
      <c r="J26" s="35">
        <f t="shared" si="0"/>
        <v>2.1599999999999997</v>
      </c>
    </row>
    <row r="27" spans="1:10" s="7" customFormat="1" ht="12.75">
      <c r="A27" s="31">
        <v>18</v>
      </c>
      <c r="B27" s="32" t="s">
        <v>19</v>
      </c>
      <c r="C27" s="33" t="s">
        <v>102</v>
      </c>
      <c r="D27" s="34">
        <v>0.16</v>
      </c>
      <c r="E27" s="53">
        <v>0</v>
      </c>
      <c r="F27" s="54"/>
      <c r="G27" s="34">
        <v>0.16</v>
      </c>
      <c r="H27" s="35">
        <v>0</v>
      </c>
      <c r="I27" s="36">
        <f t="shared" si="1"/>
        <v>2.2399999999999998</v>
      </c>
      <c r="J27" s="35">
        <f t="shared" si="0"/>
        <v>2.0799999999999996</v>
      </c>
    </row>
    <row r="28" spans="1:10" s="7" customFormat="1" ht="12.75">
      <c r="A28" s="31">
        <v>19</v>
      </c>
      <c r="B28" s="32" t="s">
        <v>20</v>
      </c>
      <c r="C28" s="33" t="s">
        <v>105</v>
      </c>
      <c r="D28" s="34">
        <v>0.05</v>
      </c>
      <c r="E28" s="53">
        <v>0</v>
      </c>
      <c r="F28" s="54"/>
      <c r="G28" s="34">
        <v>0.05</v>
      </c>
      <c r="H28" s="35">
        <v>0</v>
      </c>
      <c r="I28" s="36">
        <f>1*1.4</f>
        <v>1.4</v>
      </c>
      <c r="J28" s="35">
        <f t="shared" si="0"/>
        <v>1.3499999999999999</v>
      </c>
    </row>
    <row r="29" spans="1:10" s="7" customFormat="1" ht="12.75">
      <c r="A29" s="31">
        <v>20</v>
      </c>
      <c r="B29" s="32" t="s">
        <v>85</v>
      </c>
      <c r="C29" s="33" t="s">
        <v>108</v>
      </c>
      <c r="D29" s="34">
        <v>0.1</v>
      </c>
      <c r="E29" s="64">
        <v>0</v>
      </c>
      <c r="F29" s="64"/>
      <c r="G29" s="34">
        <v>0.1</v>
      </c>
      <c r="H29" s="35">
        <v>0</v>
      </c>
      <c r="I29" s="36">
        <f t="shared" si="1"/>
        <v>2.2399999999999998</v>
      </c>
      <c r="J29" s="35">
        <f t="shared" si="0"/>
        <v>2.1399999999999997</v>
      </c>
    </row>
    <row r="30" spans="1:10" s="7" customFormat="1" ht="12.75">
      <c r="A30" s="55" t="s">
        <v>119</v>
      </c>
      <c r="B30" s="75"/>
      <c r="C30" s="75"/>
      <c r="D30" s="75"/>
      <c r="E30" s="75"/>
      <c r="F30" s="75"/>
      <c r="G30" s="75"/>
      <c r="H30" s="75"/>
      <c r="I30" s="75"/>
      <c r="J30" s="76"/>
    </row>
    <row r="31" spans="1:10" s="7" customFormat="1" ht="12.75">
      <c r="A31" s="31">
        <v>1</v>
      </c>
      <c r="B31" s="32" t="s">
        <v>84</v>
      </c>
      <c r="C31" s="33">
        <v>2.5</v>
      </c>
      <c r="D31" s="34">
        <v>0.048</v>
      </c>
      <c r="E31" s="64">
        <v>0</v>
      </c>
      <c r="F31" s="64"/>
      <c r="G31" s="34">
        <v>0.048</v>
      </c>
      <c r="H31" s="35">
        <v>0</v>
      </c>
      <c r="I31" s="36">
        <f>2.5*1.4</f>
        <v>3.5</v>
      </c>
      <c r="J31" s="35">
        <f>I31-G31</f>
        <v>3.452</v>
      </c>
    </row>
    <row r="32" spans="1:10" s="12" customFormat="1" ht="12.75">
      <c r="A32" s="6"/>
      <c r="B32" s="8" t="s">
        <v>21</v>
      </c>
      <c r="C32" s="13">
        <v>120.5</v>
      </c>
      <c r="D32" s="80">
        <f>SUM(D10:D29)+D31</f>
        <v>4.856</v>
      </c>
      <c r="E32" s="77">
        <v>0</v>
      </c>
      <c r="F32" s="78"/>
      <c r="G32" s="80">
        <f>SUM(G10:G29)+G31</f>
        <v>4.856</v>
      </c>
      <c r="H32" s="21">
        <v>0</v>
      </c>
      <c r="I32" s="25">
        <f>SUM(I10:I29)+I31</f>
        <v>75.04</v>
      </c>
      <c r="J32" s="21">
        <f>I32-G32</f>
        <v>70.18400000000001</v>
      </c>
    </row>
    <row r="33" spans="1:10" s="12" customFormat="1" ht="12.75">
      <c r="A33" s="6"/>
      <c r="B33" s="29" t="s">
        <v>120</v>
      </c>
      <c r="C33" s="13"/>
      <c r="D33" s="9"/>
      <c r="E33" s="58"/>
      <c r="F33" s="58"/>
      <c r="G33" s="9"/>
      <c r="H33" s="21"/>
      <c r="I33" s="21"/>
      <c r="J33" s="21"/>
    </row>
    <row r="34" spans="1:10" s="12" customFormat="1" ht="12.75">
      <c r="A34" s="6"/>
      <c r="B34" s="29" t="s">
        <v>121</v>
      </c>
      <c r="C34" s="13"/>
      <c r="D34" s="9"/>
      <c r="E34" s="58"/>
      <c r="F34" s="58"/>
      <c r="G34" s="9"/>
      <c r="H34" s="21"/>
      <c r="I34" s="21"/>
      <c r="J34" s="21">
        <f>J32</f>
        <v>70.18400000000001</v>
      </c>
    </row>
    <row r="35" spans="1:10" s="12" customFormat="1" ht="12.75">
      <c r="A35" s="79" t="s">
        <v>22</v>
      </c>
      <c r="B35" s="79"/>
      <c r="C35" s="79"/>
      <c r="D35" s="79"/>
      <c r="E35" s="79"/>
      <c r="F35" s="79"/>
      <c r="G35" s="79"/>
      <c r="H35" s="79"/>
      <c r="I35" s="79"/>
      <c r="J35" s="79"/>
    </row>
    <row r="36" spans="1:10" s="12" customFormat="1" ht="12.75">
      <c r="A36" s="61" t="s">
        <v>110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0" s="12" customFormat="1" ht="12.75">
      <c r="A37" s="40">
        <v>1</v>
      </c>
      <c r="B37" s="41" t="s">
        <v>23</v>
      </c>
      <c r="C37" s="42" t="s">
        <v>111</v>
      </c>
      <c r="D37" s="43">
        <v>2.75</v>
      </c>
      <c r="E37" s="64">
        <v>0</v>
      </c>
      <c r="F37" s="64"/>
      <c r="G37" s="43">
        <v>2.75</v>
      </c>
      <c r="H37" s="43">
        <v>0</v>
      </c>
      <c r="I37" s="36">
        <f>2.5*1.4</f>
        <v>3.5</v>
      </c>
      <c r="J37" s="35">
        <f t="shared" si="0"/>
        <v>0.75</v>
      </c>
    </row>
    <row r="38" spans="1:10" s="12" customFormat="1" ht="12.75">
      <c r="A38" s="40">
        <v>2</v>
      </c>
      <c r="B38" s="41" t="s">
        <v>24</v>
      </c>
      <c r="C38" s="42" t="s">
        <v>101</v>
      </c>
      <c r="D38" s="43">
        <v>1.12</v>
      </c>
      <c r="E38" s="53">
        <v>0</v>
      </c>
      <c r="F38" s="54"/>
      <c r="G38" s="43">
        <v>1.12</v>
      </c>
      <c r="H38" s="43">
        <v>0</v>
      </c>
      <c r="I38" s="36">
        <f>10*1.4</f>
        <v>14</v>
      </c>
      <c r="J38" s="35">
        <f t="shared" si="0"/>
        <v>12.879999999999999</v>
      </c>
    </row>
    <row r="39" spans="1:10" s="12" customFormat="1" ht="12.75">
      <c r="A39" s="40">
        <v>3</v>
      </c>
      <c r="B39" s="41" t="s">
        <v>25</v>
      </c>
      <c r="C39" s="42" t="s">
        <v>106</v>
      </c>
      <c r="D39" s="43">
        <v>0.032</v>
      </c>
      <c r="E39" s="64">
        <v>0</v>
      </c>
      <c r="F39" s="64"/>
      <c r="G39" s="43">
        <v>0.032</v>
      </c>
      <c r="H39" s="43">
        <v>0</v>
      </c>
      <c r="I39" s="36">
        <f>1.6*1.4</f>
        <v>2.2399999999999998</v>
      </c>
      <c r="J39" s="35">
        <f t="shared" si="0"/>
        <v>2.2079999999999997</v>
      </c>
    </row>
    <row r="40" spans="1:10" s="12" customFormat="1" ht="12.75">
      <c r="A40" s="44">
        <v>4</v>
      </c>
      <c r="B40" s="41" t="s">
        <v>26</v>
      </c>
      <c r="C40" s="39" t="s">
        <v>108</v>
      </c>
      <c r="D40" s="43">
        <v>0.048</v>
      </c>
      <c r="E40" s="53">
        <v>0</v>
      </c>
      <c r="F40" s="54"/>
      <c r="G40" s="43">
        <v>0.048</v>
      </c>
      <c r="H40" s="43">
        <v>0</v>
      </c>
      <c r="I40" s="36">
        <f>1.6*1.4</f>
        <v>2.2399999999999998</v>
      </c>
      <c r="J40" s="35">
        <f t="shared" si="0"/>
        <v>2.1919999999999997</v>
      </c>
    </row>
    <row r="41" spans="1:10" s="12" customFormat="1" ht="12.75">
      <c r="A41" s="45">
        <v>5</v>
      </c>
      <c r="B41" s="46" t="s">
        <v>27</v>
      </c>
      <c r="C41" s="42" t="s">
        <v>107</v>
      </c>
      <c r="D41" s="43">
        <v>0.032</v>
      </c>
      <c r="E41" s="64">
        <v>0</v>
      </c>
      <c r="F41" s="64"/>
      <c r="G41" s="43">
        <v>0.032</v>
      </c>
      <c r="H41" s="43">
        <v>0</v>
      </c>
      <c r="I41" s="36">
        <f>1*1.4</f>
        <v>1.4</v>
      </c>
      <c r="J41" s="35">
        <f t="shared" si="0"/>
        <v>1.3679999999999999</v>
      </c>
    </row>
    <row r="42" spans="1:10" s="12" customFormat="1" ht="12.75">
      <c r="A42" s="40">
        <v>6</v>
      </c>
      <c r="B42" s="41" t="s">
        <v>28</v>
      </c>
      <c r="C42" s="42" t="s">
        <v>105</v>
      </c>
      <c r="D42" s="43">
        <v>0.032</v>
      </c>
      <c r="E42" s="53">
        <v>0</v>
      </c>
      <c r="F42" s="54"/>
      <c r="G42" s="43">
        <v>0.032</v>
      </c>
      <c r="H42" s="43">
        <v>0</v>
      </c>
      <c r="I42" s="36">
        <f>1*1.4</f>
        <v>1.4</v>
      </c>
      <c r="J42" s="35">
        <f t="shared" si="0"/>
        <v>1.3679999999999999</v>
      </c>
    </row>
    <row r="43" spans="1:10" s="12" customFormat="1" ht="12.75">
      <c r="A43" s="40">
        <v>7</v>
      </c>
      <c r="B43" s="41" t="s">
        <v>29</v>
      </c>
      <c r="C43" s="42" t="s">
        <v>106</v>
      </c>
      <c r="D43" s="43">
        <v>0.048</v>
      </c>
      <c r="E43" s="64">
        <v>0</v>
      </c>
      <c r="F43" s="64"/>
      <c r="G43" s="43">
        <v>0.048</v>
      </c>
      <c r="H43" s="43">
        <v>0</v>
      </c>
      <c r="I43" s="36">
        <f>1.6*1.4</f>
        <v>2.2399999999999998</v>
      </c>
      <c r="J43" s="35">
        <f t="shared" si="0"/>
        <v>2.1919999999999997</v>
      </c>
    </row>
    <row r="44" spans="1:10" s="12" customFormat="1" ht="12.75">
      <c r="A44" s="40">
        <v>8</v>
      </c>
      <c r="B44" s="41" t="s">
        <v>30</v>
      </c>
      <c r="C44" s="42" t="s">
        <v>112</v>
      </c>
      <c r="D44" s="43">
        <v>0.032</v>
      </c>
      <c r="E44" s="53">
        <v>0</v>
      </c>
      <c r="F44" s="54"/>
      <c r="G44" s="43">
        <v>0.032</v>
      </c>
      <c r="H44" s="43">
        <v>0</v>
      </c>
      <c r="I44" s="36">
        <f>2.5*1.4</f>
        <v>3.5</v>
      </c>
      <c r="J44" s="35">
        <f t="shared" si="0"/>
        <v>3.468</v>
      </c>
    </row>
    <row r="45" spans="1:10" s="12" customFormat="1" ht="12.75">
      <c r="A45" s="40">
        <v>9</v>
      </c>
      <c r="B45" s="41" t="s">
        <v>31</v>
      </c>
      <c r="C45" s="42" t="s">
        <v>106</v>
      </c>
      <c r="D45" s="43">
        <v>0.032</v>
      </c>
      <c r="E45" s="64">
        <v>0</v>
      </c>
      <c r="F45" s="64"/>
      <c r="G45" s="43">
        <v>0.032</v>
      </c>
      <c r="H45" s="43">
        <v>0</v>
      </c>
      <c r="I45" s="36">
        <f>2.5*1.4</f>
        <v>3.5</v>
      </c>
      <c r="J45" s="35">
        <f t="shared" si="0"/>
        <v>3.468</v>
      </c>
    </row>
    <row r="46" spans="1:10" s="12" customFormat="1" ht="12.75">
      <c r="A46" s="40">
        <v>10</v>
      </c>
      <c r="B46" s="41" t="s">
        <v>32</v>
      </c>
      <c r="C46" s="42" t="s">
        <v>102</v>
      </c>
      <c r="D46" s="43">
        <v>0.032</v>
      </c>
      <c r="E46" s="53">
        <v>0</v>
      </c>
      <c r="F46" s="54"/>
      <c r="G46" s="43">
        <v>0.032</v>
      </c>
      <c r="H46" s="43">
        <v>0</v>
      </c>
      <c r="I46" s="36">
        <f>1.6*1.4</f>
        <v>2.2399999999999998</v>
      </c>
      <c r="J46" s="35">
        <f t="shared" si="0"/>
        <v>2.2079999999999997</v>
      </c>
    </row>
    <row r="47" spans="1:10" s="12" customFormat="1" ht="12.75">
      <c r="A47" s="40">
        <v>11</v>
      </c>
      <c r="B47" s="41" t="s">
        <v>33</v>
      </c>
      <c r="C47" s="42" t="s">
        <v>112</v>
      </c>
      <c r="D47" s="43">
        <v>0.128</v>
      </c>
      <c r="E47" s="64">
        <v>0</v>
      </c>
      <c r="F47" s="64"/>
      <c r="G47" s="43">
        <v>0.128</v>
      </c>
      <c r="H47" s="43">
        <v>0</v>
      </c>
      <c r="I47" s="36">
        <f>2.5*1.4</f>
        <v>3.5</v>
      </c>
      <c r="J47" s="35">
        <f t="shared" si="0"/>
        <v>3.372</v>
      </c>
    </row>
    <row r="48" spans="1:10" s="12" customFormat="1" ht="12.75">
      <c r="A48" s="40">
        <v>12</v>
      </c>
      <c r="B48" s="41" t="s">
        <v>35</v>
      </c>
      <c r="C48" s="42" t="s">
        <v>113</v>
      </c>
      <c r="D48" s="43">
        <v>0.07</v>
      </c>
      <c r="E48" s="53">
        <v>0</v>
      </c>
      <c r="F48" s="54"/>
      <c r="G48" s="43">
        <v>0.07</v>
      </c>
      <c r="H48" s="43">
        <v>0</v>
      </c>
      <c r="I48" s="36">
        <f>2.5*1.4</f>
        <v>3.5</v>
      </c>
      <c r="J48" s="35">
        <f t="shared" si="0"/>
        <v>3.43</v>
      </c>
    </row>
    <row r="49" spans="1:10" s="12" customFormat="1" ht="12.75">
      <c r="A49" s="40">
        <v>13</v>
      </c>
      <c r="B49" s="41" t="s">
        <v>36</v>
      </c>
      <c r="C49" s="42" t="s">
        <v>114</v>
      </c>
      <c r="D49" s="43">
        <v>0.032</v>
      </c>
      <c r="E49" s="64">
        <v>0</v>
      </c>
      <c r="F49" s="64"/>
      <c r="G49" s="43">
        <v>0.032</v>
      </c>
      <c r="H49" s="43">
        <v>0</v>
      </c>
      <c r="I49" s="36">
        <f>1*1.4</f>
        <v>1.4</v>
      </c>
      <c r="J49" s="35">
        <f t="shared" si="0"/>
        <v>1.3679999999999999</v>
      </c>
    </row>
    <row r="50" spans="1:10" s="12" customFormat="1" ht="12.75">
      <c r="A50" s="40">
        <v>14</v>
      </c>
      <c r="B50" s="41" t="s">
        <v>37</v>
      </c>
      <c r="C50" s="42" t="s">
        <v>106</v>
      </c>
      <c r="D50" s="43">
        <v>0</v>
      </c>
      <c r="E50" s="53">
        <v>0</v>
      </c>
      <c r="F50" s="54"/>
      <c r="G50" s="43">
        <v>0</v>
      </c>
      <c r="H50" s="43">
        <v>0</v>
      </c>
      <c r="I50" s="36">
        <f>1*1.4</f>
        <v>1.4</v>
      </c>
      <c r="J50" s="35">
        <f t="shared" si="0"/>
        <v>1.4</v>
      </c>
    </row>
    <row r="51" spans="1:10" s="12" customFormat="1" ht="12.75">
      <c r="A51" s="40">
        <v>15</v>
      </c>
      <c r="B51" s="41" t="s">
        <v>38</v>
      </c>
      <c r="C51" s="42" t="s">
        <v>107</v>
      </c>
      <c r="D51" s="43">
        <v>0.016</v>
      </c>
      <c r="E51" s="64">
        <v>0</v>
      </c>
      <c r="F51" s="64"/>
      <c r="G51" s="43">
        <v>0.016</v>
      </c>
      <c r="H51" s="43">
        <v>0</v>
      </c>
      <c r="I51" s="36">
        <f>1*1.4</f>
        <v>1.4</v>
      </c>
      <c r="J51" s="35">
        <f t="shared" si="0"/>
        <v>1.384</v>
      </c>
    </row>
    <row r="52" spans="1:10" s="12" customFormat="1" ht="12.75">
      <c r="A52" s="40">
        <v>16</v>
      </c>
      <c r="B52" s="41" t="s">
        <v>39</v>
      </c>
      <c r="C52" s="42" t="s">
        <v>105</v>
      </c>
      <c r="D52" s="43">
        <v>0.032</v>
      </c>
      <c r="E52" s="53">
        <v>0</v>
      </c>
      <c r="F52" s="54"/>
      <c r="G52" s="43">
        <v>0.032</v>
      </c>
      <c r="H52" s="43">
        <v>0</v>
      </c>
      <c r="I52" s="36">
        <f>1*1.4</f>
        <v>1.4</v>
      </c>
      <c r="J52" s="35">
        <f t="shared" si="0"/>
        <v>1.3679999999999999</v>
      </c>
    </row>
    <row r="53" spans="1:10" s="12" customFormat="1" ht="12.75">
      <c r="A53" s="40">
        <v>17</v>
      </c>
      <c r="B53" s="41" t="s">
        <v>40</v>
      </c>
      <c r="C53" s="42" t="s">
        <v>102</v>
      </c>
      <c r="D53" s="43">
        <v>0.08</v>
      </c>
      <c r="E53" s="64">
        <v>0</v>
      </c>
      <c r="F53" s="64"/>
      <c r="G53" s="43">
        <v>0.08</v>
      </c>
      <c r="H53" s="43">
        <v>0</v>
      </c>
      <c r="I53" s="36">
        <f>1.6*1.4</f>
        <v>2.2399999999999998</v>
      </c>
      <c r="J53" s="35">
        <f t="shared" si="0"/>
        <v>2.1599999999999997</v>
      </c>
    </row>
    <row r="54" spans="1:10" s="12" customFormat="1" ht="12.75">
      <c r="A54" s="40">
        <v>18</v>
      </c>
      <c r="B54" s="41" t="s">
        <v>41</v>
      </c>
      <c r="C54" s="42" t="s">
        <v>102</v>
      </c>
      <c r="D54" s="43">
        <v>0.032</v>
      </c>
      <c r="E54" s="53">
        <v>0</v>
      </c>
      <c r="F54" s="54"/>
      <c r="G54" s="43">
        <v>0.032</v>
      </c>
      <c r="H54" s="43">
        <v>0</v>
      </c>
      <c r="I54" s="36">
        <f>1.6*1.4</f>
        <v>2.2399999999999998</v>
      </c>
      <c r="J54" s="35">
        <f t="shared" si="0"/>
        <v>2.2079999999999997</v>
      </c>
    </row>
    <row r="55" spans="1:10" s="12" customFormat="1" ht="12.75">
      <c r="A55" s="55" t="s">
        <v>119</v>
      </c>
      <c r="B55" s="75"/>
      <c r="C55" s="75"/>
      <c r="D55" s="75"/>
      <c r="E55" s="75"/>
      <c r="F55" s="75"/>
      <c r="G55" s="75"/>
      <c r="H55" s="75"/>
      <c r="I55" s="75"/>
      <c r="J55" s="76"/>
    </row>
    <row r="56" spans="1:10" s="12" customFormat="1" ht="12.75">
      <c r="A56" s="40">
        <v>1</v>
      </c>
      <c r="B56" s="41" t="s">
        <v>34</v>
      </c>
      <c r="C56" s="42">
        <v>1.6</v>
      </c>
      <c r="D56" s="43">
        <v>0.032</v>
      </c>
      <c r="E56" s="53">
        <v>0</v>
      </c>
      <c r="F56" s="54"/>
      <c r="G56" s="43">
        <v>0.032</v>
      </c>
      <c r="H56" s="43">
        <v>0</v>
      </c>
      <c r="I56" s="36">
        <f>1.6*1.4</f>
        <v>2.2399999999999998</v>
      </c>
      <c r="J56" s="35">
        <f>I56-G56</f>
        <v>2.2079999999999997</v>
      </c>
    </row>
    <row r="57" spans="1:10" s="14" customFormat="1" ht="12.75">
      <c r="A57" s="13"/>
      <c r="B57" s="8" t="s">
        <v>21</v>
      </c>
      <c r="C57" s="13">
        <v>136.8</v>
      </c>
      <c r="D57" s="26">
        <f>SUM(D37:D54)+D56</f>
        <v>4.580000000000001</v>
      </c>
      <c r="E57" s="58">
        <v>0</v>
      </c>
      <c r="F57" s="58"/>
      <c r="G57" s="26">
        <f>SUM(G37:G54)+G56</f>
        <v>4.580000000000001</v>
      </c>
      <c r="H57" s="21">
        <v>0</v>
      </c>
      <c r="I57" s="25">
        <f>SUM(I37:I54)+I56</f>
        <v>55.58</v>
      </c>
      <c r="J57" s="21">
        <f>I57-G57</f>
        <v>51</v>
      </c>
    </row>
    <row r="58" spans="1:10" s="14" customFormat="1" ht="12.75">
      <c r="A58" s="13"/>
      <c r="B58" s="29" t="s">
        <v>120</v>
      </c>
      <c r="C58" s="13"/>
      <c r="D58" s="26"/>
      <c r="E58" s="58"/>
      <c r="F58" s="58"/>
      <c r="G58" s="26"/>
      <c r="H58" s="21"/>
      <c r="I58" s="21"/>
      <c r="J58" s="21"/>
    </row>
    <row r="59" spans="1:10" s="14" customFormat="1" ht="12.75">
      <c r="A59" s="13"/>
      <c r="B59" s="29" t="s">
        <v>121</v>
      </c>
      <c r="C59" s="13"/>
      <c r="D59" s="26"/>
      <c r="E59" s="58"/>
      <c r="F59" s="58"/>
      <c r="G59" s="26"/>
      <c r="H59" s="21"/>
      <c r="I59" s="21"/>
      <c r="J59" s="21">
        <f>J57</f>
        <v>51</v>
      </c>
    </row>
    <row r="60" spans="1:10" s="14" customFormat="1" ht="12.75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s="12" customFormat="1" ht="12.75">
      <c r="A61" s="61" t="s">
        <v>110</v>
      </c>
      <c r="B61" s="61"/>
      <c r="C61" s="61"/>
      <c r="D61" s="61"/>
      <c r="E61" s="61"/>
      <c r="F61" s="61"/>
      <c r="G61" s="61"/>
      <c r="H61" s="61"/>
      <c r="I61" s="61"/>
      <c r="J61" s="61"/>
    </row>
    <row r="62" spans="1:10" s="12" customFormat="1" ht="12.75">
      <c r="A62" s="40">
        <v>1</v>
      </c>
      <c r="B62" s="41" t="s">
        <v>43</v>
      </c>
      <c r="C62" s="42">
        <v>6.3</v>
      </c>
      <c r="D62" s="43">
        <v>0</v>
      </c>
      <c r="E62" s="68" t="s">
        <v>44</v>
      </c>
      <c r="F62" s="69"/>
      <c r="G62" s="69"/>
      <c r="H62" s="69"/>
      <c r="I62" s="69"/>
      <c r="J62" s="70"/>
    </row>
    <row r="63" spans="1:10" s="12" customFormat="1" ht="12.75">
      <c r="A63" s="40">
        <v>2</v>
      </c>
      <c r="B63" s="41" t="s">
        <v>45</v>
      </c>
      <c r="C63" s="42">
        <v>10</v>
      </c>
      <c r="D63" s="43">
        <v>0</v>
      </c>
      <c r="E63" s="68" t="s">
        <v>44</v>
      </c>
      <c r="F63" s="69"/>
      <c r="G63" s="69"/>
      <c r="H63" s="69"/>
      <c r="I63" s="69"/>
      <c r="J63" s="70"/>
    </row>
    <row r="64" spans="1:10" s="12" customFormat="1" ht="12.75">
      <c r="A64" s="40">
        <v>3</v>
      </c>
      <c r="B64" s="41" t="s">
        <v>46</v>
      </c>
      <c r="C64" s="42" t="s">
        <v>105</v>
      </c>
      <c r="D64" s="43">
        <v>0.016</v>
      </c>
      <c r="E64" s="56">
        <v>0</v>
      </c>
      <c r="F64" s="57"/>
      <c r="G64" s="43">
        <v>0.016</v>
      </c>
      <c r="H64" s="43">
        <v>0</v>
      </c>
      <c r="I64" s="36">
        <f>1*1.4</f>
        <v>1.4</v>
      </c>
      <c r="J64" s="35">
        <f aca="true" t="shared" si="2" ref="J64:J82">I64-G64</f>
        <v>1.384</v>
      </c>
    </row>
    <row r="65" spans="1:10" s="12" customFormat="1" ht="12.75">
      <c r="A65" s="44">
        <v>4</v>
      </c>
      <c r="B65" s="41" t="s">
        <v>47</v>
      </c>
      <c r="C65" s="39" t="s">
        <v>107</v>
      </c>
      <c r="D65" s="43">
        <v>0.048</v>
      </c>
      <c r="E65" s="56">
        <v>0</v>
      </c>
      <c r="F65" s="57"/>
      <c r="G65" s="43">
        <v>0.048</v>
      </c>
      <c r="H65" s="43">
        <v>0</v>
      </c>
      <c r="I65" s="36">
        <f>1*1.4</f>
        <v>1.4</v>
      </c>
      <c r="J65" s="35">
        <f t="shared" si="2"/>
        <v>1.3519999999999999</v>
      </c>
    </row>
    <row r="66" spans="1:10" s="12" customFormat="1" ht="12.75">
      <c r="A66" s="45">
        <v>5</v>
      </c>
      <c r="B66" s="46" t="s">
        <v>48</v>
      </c>
      <c r="C66" s="42" t="s">
        <v>106</v>
      </c>
      <c r="D66" s="43">
        <v>0.08</v>
      </c>
      <c r="E66" s="56">
        <v>0</v>
      </c>
      <c r="F66" s="57"/>
      <c r="G66" s="43">
        <v>0.08</v>
      </c>
      <c r="H66" s="43">
        <v>0</v>
      </c>
      <c r="I66" s="36">
        <f>1*1.4</f>
        <v>1.4</v>
      </c>
      <c r="J66" s="35">
        <f t="shared" si="2"/>
        <v>1.3199999999999998</v>
      </c>
    </row>
    <row r="67" spans="1:10" s="12" customFormat="1" ht="12.75">
      <c r="A67" s="40">
        <v>6</v>
      </c>
      <c r="B67" s="41" t="s">
        <v>49</v>
      </c>
      <c r="C67" s="42" t="s">
        <v>102</v>
      </c>
      <c r="D67" s="43">
        <v>0.16</v>
      </c>
      <c r="E67" s="56">
        <v>0</v>
      </c>
      <c r="F67" s="57"/>
      <c r="G67" s="43">
        <v>0.16</v>
      </c>
      <c r="H67" s="43">
        <v>0</v>
      </c>
      <c r="I67" s="36">
        <f>1.6*1.4</f>
        <v>2.2399999999999998</v>
      </c>
      <c r="J67" s="35">
        <f t="shared" si="2"/>
        <v>2.0799999999999996</v>
      </c>
    </row>
    <row r="68" spans="1:10" s="12" customFormat="1" ht="12.75">
      <c r="A68" s="40">
        <v>7</v>
      </c>
      <c r="B68" s="41" t="s">
        <v>50</v>
      </c>
      <c r="C68" s="42" t="s">
        <v>106</v>
      </c>
      <c r="D68" s="43">
        <v>0.048</v>
      </c>
      <c r="E68" s="56">
        <v>0</v>
      </c>
      <c r="F68" s="57"/>
      <c r="G68" s="43">
        <v>0.048</v>
      </c>
      <c r="H68" s="43">
        <v>0</v>
      </c>
      <c r="I68" s="36">
        <f>1.6*1.4</f>
        <v>2.2399999999999998</v>
      </c>
      <c r="J68" s="35">
        <f t="shared" si="2"/>
        <v>2.1919999999999997</v>
      </c>
    </row>
    <row r="69" spans="1:10" s="12" customFormat="1" ht="12.75">
      <c r="A69" s="40">
        <v>8</v>
      </c>
      <c r="B69" s="41" t="s">
        <v>51</v>
      </c>
      <c r="C69" s="42" t="s">
        <v>107</v>
      </c>
      <c r="D69" s="43">
        <v>0.128</v>
      </c>
      <c r="E69" s="56">
        <v>0</v>
      </c>
      <c r="F69" s="57"/>
      <c r="G69" s="43">
        <v>0.128</v>
      </c>
      <c r="H69" s="43">
        <v>0</v>
      </c>
      <c r="I69" s="36">
        <f>1*1.4</f>
        <v>1.4</v>
      </c>
      <c r="J69" s="35">
        <f t="shared" si="2"/>
        <v>1.2719999999999998</v>
      </c>
    </row>
    <row r="70" spans="1:10" s="12" customFormat="1" ht="12.75">
      <c r="A70" s="40">
        <v>9</v>
      </c>
      <c r="B70" s="41" t="s">
        <v>52</v>
      </c>
      <c r="C70" s="42" t="s">
        <v>107</v>
      </c>
      <c r="D70" s="43">
        <v>0.144</v>
      </c>
      <c r="E70" s="56">
        <v>0</v>
      </c>
      <c r="F70" s="57"/>
      <c r="G70" s="43">
        <v>0.144</v>
      </c>
      <c r="H70" s="43">
        <v>0</v>
      </c>
      <c r="I70" s="36">
        <f>1*1.4</f>
        <v>1.4</v>
      </c>
      <c r="J70" s="35">
        <f t="shared" si="2"/>
        <v>1.256</v>
      </c>
    </row>
    <row r="71" spans="1:10" s="12" customFormat="1" ht="12.75">
      <c r="A71" s="40">
        <v>10</v>
      </c>
      <c r="B71" s="41" t="s">
        <v>53</v>
      </c>
      <c r="C71" s="42" t="s">
        <v>106</v>
      </c>
      <c r="D71" s="43">
        <v>0.128</v>
      </c>
      <c r="E71" s="56">
        <v>0</v>
      </c>
      <c r="F71" s="57"/>
      <c r="G71" s="43">
        <v>0.128</v>
      </c>
      <c r="H71" s="43">
        <v>0</v>
      </c>
      <c r="I71" s="36">
        <f>1.6*1.4</f>
        <v>2.2399999999999998</v>
      </c>
      <c r="J71" s="35">
        <f t="shared" si="2"/>
        <v>2.1119999999999997</v>
      </c>
    </row>
    <row r="72" spans="1:10" s="12" customFormat="1" ht="12.75">
      <c r="A72" s="40">
        <v>11</v>
      </c>
      <c r="B72" s="41" t="s">
        <v>54</v>
      </c>
      <c r="C72" s="42" t="s">
        <v>107</v>
      </c>
      <c r="D72" s="43">
        <v>0.08</v>
      </c>
      <c r="E72" s="56">
        <v>0</v>
      </c>
      <c r="F72" s="57"/>
      <c r="G72" s="43">
        <v>0.08</v>
      </c>
      <c r="H72" s="43">
        <v>0</v>
      </c>
      <c r="I72" s="36">
        <f>1*1.4</f>
        <v>1.4</v>
      </c>
      <c r="J72" s="35">
        <f t="shared" si="2"/>
        <v>1.3199999999999998</v>
      </c>
    </row>
    <row r="73" spans="1:10" s="12" customFormat="1" ht="12.75">
      <c r="A73" s="40">
        <v>12</v>
      </c>
      <c r="B73" s="41" t="s">
        <v>55</v>
      </c>
      <c r="C73" s="42" t="s">
        <v>115</v>
      </c>
      <c r="D73" s="43">
        <v>0.72</v>
      </c>
      <c r="E73" s="56">
        <v>0</v>
      </c>
      <c r="F73" s="57"/>
      <c r="G73" s="43">
        <v>0.72</v>
      </c>
      <c r="H73" s="43">
        <v>0</v>
      </c>
      <c r="I73" s="36">
        <f>4*1.4</f>
        <v>5.6</v>
      </c>
      <c r="J73" s="35">
        <f t="shared" si="2"/>
        <v>4.88</v>
      </c>
    </row>
    <row r="74" spans="1:10" s="12" customFormat="1" ht="12.75">
      <c r="A74" s="40">
        <v>13</v>
      </c>
      <c r="B74" s="41" t="s">
        <v>87</v>
      </c>
      <c r="C74" s="42" t="s">
        <v>105</v>
      </c>
      <c r="D74" s="43">
        <v>0.016</v>
      </c>
      <c r="E74" s="56">
        <v>0</v>
      </c>
      <c r="F74" s="57"/>
      <c r="G74" s="43">
        <v>0.016</v>
      </c>
      <c r="H74" s="43">
        <v>0</v>
      </c>
      <c r="I74" s="36">
        <f>1*1.4</f>
        <v>1.4</v>
      </c>
      <c r="J74" s="35">
        <f t="shared" si="2"/>
        <v>1.384</v>
      </c>
    </row>
    <row r="75" spans="1:10" s="12" customFormat="1" ht="12.75">
      <c r="A75" s="40">
        <v>14</v>
      </c>
      <c r="B75" s="41" t="s">
        <v>57</v>
      </c>
      <c r="C75" s="42" t="s">
        <v>106</v>
      </c>
      <c r="D75" s="43">
        <v>0.16</v>
      </c>
      <c r="E75" s="56">
        <v>0</v>
      </c>
      <c r="F75" s="57"/>
      <c r="G75" s="43">
        <v>0.16</v>
      </c>
      <c r="H75" s="43">
        <v>0</v>
      </c>
      <c r="I75" s="36">
        <f>1.6*1.4</f>
        <v>2.2399999999999998</v>
      </c>
      <c r="J75" s="35">
        <f t="shared" si="2"/>
        <v>2.0799999999999996</v>
      </c>
    </row>
    <row r="76" spans="1:10" s="12" customFormat="1" ht="12.75">
      <c r="A76" s="40">
        <v>15</v>
      </c>
      <c r="B76" s="41" t="s">
        <v>58</v>
      </c>
      <c r="C76" s="42" t="s">
        <v>107</v>
      </c>
      <c r="D76" s="43">
        <v>0.032</v>
      </c>
      <c r="E76" s="56">
        <v>0</v>
      </c>
      <c r="F76" s="57"/>
      <c r="G76" s="43">
        <v>0.032</v>
      </c>
      <c r="H76" s="43">
        <v>0</v>
      </c>
      <c r="I76" s="36">
        <f>1*1.4</f>
        <v>1.4</v>
      </c>
      <c r="J76" s="35">
        <f t="shared" si="2"/>
        <v>1.3679999999999999</v>
      </c>
    </row>
    <row r="77" spans="1:10" s="12" customFormat="1" ht="12.75">
      <c r="A77" s="40">
        <v>16</v>
      </c>
      <c r="B77" s="41" t="s">
        <v>59</v>
      </c>
      <c r="C77" s="42" t="s">
        <v>116</v>
      </c>
      <c r="D77" s="43">
        <v>0.48</v>
      </c>
      <c r="E77" s="56">
        <v>0</v>
      </c>
      <c r="F77" s="57"/>
      <c r="G77" s="43">
        <v>0.48</v>
      </c>
      <c r="H77" s="43">
        <v>0</v>
      </c>
      <c r="I77" s="36">
        <f>2.5*1.4</f>
        <v>3.5</v>
      </c>
      <c r="J77" s="35">
        <f t="shared" si="2"/>
        <v>3.02</v>
      </c>
    </row>
    <row r="78" spans="1:10" s="12" customFormat="1" ht="12.75">
      <c r="A78" s="40">
        <v>17</v>
      </c>
      <c r="B78" s="41" t="s">
        <v>60</v>
      </c>
      <c r="C78" s="42" t="s">
        <v>105</v>
      </c>
      <c r="D78" s="43">
        <v>0.48</v>
      </c>
      <c r="E78" s="56">
        <v>0</v>
      </c>
      <c r="F78" s="57"/>
      <c r="G78" s="43">
        <v>0.48</v>
      </c>
      <c r="H78" s="43">
        <v>0</v>
      </c>
      <c r="I78" s="36">
        <f>1*1.4</f>
        <v>1.4</v>
      </c>
      <c r="J78" s="35">
        <f t="shared" si="2"/>
        <v>0.9199999999999999</v>
      </c>
    </row>
    <row r="79" spans="1:10" s="12" customFormat="1" ht="12.75">
      <c r="A79" s="40">
        <v>18</v>
      </c>
      <c r="B79" s="41" t="s">
        <v>61</v>
      </c>
      <c r="C79" s="42" t="s">
        <v>102</v>
      </c>
      <c r="D79" s="43">
        <v>0.4</v>
      </c>
      <c r="E79" s="56">
        <v>0</v>
      </c>
      <c r="F79" s="57"/>
      <c r="G79" s="43">
        <v>0.4</v>
      </c>
      <c r="H79" s="43">
        <v>0</v>
      </c>
      <c r="I79" s="36">
        <f>1.6*1.4</f>
        <v>2.2399999999999998</v>
      </c>
      <c r="J79" s="35">
        <f t="shared" si="2"/>
        <v>1.8399999999999999</v>
      </c>
    </row>
    <row r="80" spans="1:10" s="12" customFormat="1" ht="12.75">
      <c r="A80" s="55" t="s">
        <v>119</v>
      </c>
      <c r="B80" s="75"/>
      <c r="C80" s="75"/>
      <c r="D80" s="75"/>
      <c r="E80" s="75"/>
      <c r="F80" s="75"/>
      <c r="G80" s="75"/>
      <c r="H80" s="75"/>
      <c r="I80" s="75"/>
      <c r="J80" s="76"/>
    </row>
    <row r="81" spans="1:10" s="12" customFormat="1" ht="12.75">
      <c r="A81" s="40">
        <v>1</v>
      </c>
      <c r="B81" s="41" t="s">
        <v>56</v>
      </c>
      <c r="C81" s="42">
        <v>1.6</v>
      </c>
      <c r="D81" s="43">
        <v>0.016</v>
      </c>
      <c r="E81" s="56">
        <v>0</v>
      </c>
      <c r="F81" s="57"/>
      <c r="G81" s="43">
        <v>0.016</v>
      </c>
      <c r="H81" s="43">
        <v>0</v>
      </c>
      <c r="I81" s="36">
        <f>1.6*1.4</f>
        <v>2.2399999999999998</v>
      </c>
      <c r="J81" s="35">
        <f>I81-G81</f>
        <v>2.2239999999999998</v>
      </c>
    </row>
    <row r="82" spans="1:10" s="14" customFormat="1" ht="12.75">
      <c r="A82" s="13"/>
      <c r="B82" s="8" t="s">
        <v>21</v>
      </c>
      <c r="C82" s="13">
        <v>76.9</v>
      </c>
      <c r="D82" s="26">
        <f>SUM(D62:D79)+D81</f>
        <v>3.136</v>
      </c>
      <c r="E82" s="77">
        <v>0</v>
      </c>
      <c r="F82" s="78"/>
      <c r="G82" s="21">
        <f>SUM(G64:G79)+G81</f>
        <v>3.136</v>
      </c>
      <c r="H82" s="21">
        <v>0</v>
      </c>
      <c r="I82" s="25">
        <f>SUM(I64:I79)+I81</f>
        <v>35.13999999999999</v>
      </c>
      <c r="J82" s="21">
        <f t="shared" si="2"/>
        <v>32.00399999999999</v>
      </c>
    </row>
    <row r="83" spans="1:10" s="14" customFormat="1" ht="12.75">
      <c r="A83" s="13"/>
      <c r="B83" s="29" t="s">
        <v>120</v>
      </c>
      <c r="C83" s="13"/>
      <c r="D83" s="26"/>
      <c r="E83" s="77"/>
      <c r="F83" s="78"/>
      <c r="G83" s="10"/>
      <c r="H83" s="21"/>
      <c r="I83" s="21"/>
      <c r="J83" s="21"/>
    </row>
    <row r="84" spans="1:10" s="14" customFormat="1" ht="12.75">
      <c r="A84" s="13"/>
      <c r="B84" s="29" t="s">
        <v>121</v>
      </c>
      <c r="C84" s="13"/>
      <c r="D84" s="26"/>
      <c r="E84" s="77"/>
      <c r="F84" s="78"/>
      <c r="G84" s="10"/>
      <c r="H84" s="21"/>
      <c r="I84" s="21"/>
      <c r="J84" s="21">
        <f>J82</f>
        <v>32.00399999999999</v>
      </c>
    </row>
    <row r="85" spans="1:10" s="14" customFormat="1" ht="12.75">
      <c r="A85" s="63" t="s">
        <v>62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s="12" customFormat="1" ht="12.75">
      <c r="A86" s="61" t="s">
        <v>110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s="12" customFormat="1" ht="12.75">
      <c r="A87" s="40">
        <v>1</v>
      </c>
      <c r="B87" s="41" t="s">
        <v>63</v>
      </c>
      <c r="C87" s="42" t="s">
        <v>101</v>
      </c>
      <c r="D87" s="43">
        <v>3.58</v>
      </c>
      <c r="E87" s="56">
        <v>0</v>
      </c>
      <c r="F87" s="57"/>
      <c r="G87" s="43">
        <v>3.58</v>
      </c>
      <c r="H87" s="43">
        <v>0</v>
      </c>
      <c r="I87" s="36">
        <f>10*1.4</f>
        <v>14</v>
      </c>
      <c r="J87" s="35">
        <f aca="true" t="shared" si="3" ref="J87:J107">I87-G87</f>
        <v>10.42</v>
      </c>
    </row>
    <row r="88" spans="1:10" s="12" customFormat="1" ht="12.75">
      <c r="A88" s="40">
        <v>2</v>
      </c>
      <c r="B88" s="41" t="s">
        <v>64</v>
      </c>
      <c r="C88" s="42" t="s">
        <v>101</v>
      </c>
      <c r="D88" s="43">
        <v>0.39</v>
      </c>
      <c r="E88" s="56">
        <v>0</v>
      </c>
      <c r="F88" s="57"/>
      <c r="G88" s="43">
        <v>0.39</v>
      </c>
      <c r="H88" s="43">
        <v>0</v>
      </c>
      <c r="I88" s="36">
        <f>10*1.4</f>
        <v>14</v>
      </c>
      <c r="J88" s="35">
        <f t="shared" si="3"/>
        <v>13.61</v>
      </c>
    </row>
    <row r="89" spans="1:10" s="12" customFormat="1" ht="12.75">
      <c r="A89" s="40">
        <v>3</v>
      </c>
      <c r="B89" s="41" t="s">
        <v>65</v>
      </c>
      <c r="C89" s="42" t="s">
        <v>102</v>
      </c>
      <c r="D89" s="43">
        <v>0.048</v>
      </c>
      <c r="E89" s="56">
        <v>0</v>
      </c>
      <c r="F89" s="57"/>
      <c r="G89" s="43">
        <v>0.048</v>
      </c>
      <c r="H89" s="43">
        <v>0</v>
      </c>
      <c r="I89" s="36">
        <f>1.6*1.4</f>
        <v>2.2399999999999998</v>
      </c>
      <c r="J89" s="35">
        <f t="shared" si="3"/>
        <v>2.1919999999999997</v>
      </c>
    </row>
    <row r="90" spans="1:10" s="12" customFormat="1" ht="12.75">
      <c r="A90" s="44">
        <v>4</v>
      </c>
      <c r="B90" s="41" t="s">
        <v>66</v>
      </c>
      <c r="C90" s="39" t="s">
        <v>117</v>
      </c>
      <c r="D90" s="43">
        <v>0.26</v>
      </c>
      <c r="E90" s="56">
        <v>0</v>
      </c>
      <c r="F90" s="57"/>
      <c r="G90" s="43">
        <v>0.26</v>
      </c>
      <c r="H90" s="43">
        <v>0</v>
      </c>
      <c r="I90" s="36">
        <f>2.5*1.4</f>
        <v>3.5</v>
      </c>
      <c r="J90" s="35">
        <f t="shared" si="3"/>
        <v>3.24</v>
      </c>
    </row>
    <row r="91" spans="1:10" s="12" customFormat="1" ht="12.75">
      <c r="A91" s="45">
        <v>5</v>
      </c>
      <c r="B91" s="46" t="s">
        <v>67</v>
      </c>
      <c r="C91" s="42" t="s">
        <v>112</v>
      </c>
      <c r="D91" s="43">
        <v>0.08</v>
      </c>
      <c r="E91" s="56">
        <v>0</v>
      </c>
      <c r="F91" s="57"/>
      <c r="G91" s="43">
        <v>0.08</v>
      </c>
      <c r="H91" s="43">
        <v>0</v>
      </c>
      <c r="I91" s="36">
        <f>2.5*1.4</f>
        <v>3.5</v>
      </c>
      <c r="J91" s="35">
        <f t="shared" si="3"/>
        <v>3.42</v>
      </c>
    </row>
    <row r="92" spans="1:10" s="12" customFormat="1" ht="12.75">
      <c r="A92" s="40">
        <v>6</v>
      </c>
      <c r="B92" s="41" t="s">
        <v>68</v>
      </c>
      <c r="C92" s="42" t="s">
        <v>106</v>
      </c>
      <c r="D92" s="43">
        <v>0.08</v>
      </c>
      <c r="E92" s="56">
        <v>0</v>
      </c>
      <c r="F92" s="57"/>
      <c r="G92" s="43">
        <v>0.08</v>
      </c>
      <c r="H92" s="43">
        <v>0</v>
      </c>
      <c r="I92" s="36">
        <f>1.6*1.4</f>
        <v>2.2399999999999998</v>
      </c>
      <c r="J92" s="35">
        <f t="shared" si="3"/>
        <v>2.1599999999999997</v>
      </c>
    </row>
    <row r="93" spans="1:10" s="12" customFormat="1" ht="12.75">
      <c r="A93" s="40">
        <v>7</v>
      </c>
      <c r="B93" s="41" t="s">
        <v>69</v>
      </c>
      <c r="C93" s="42" t="s">
        <v>106</v>
      </c>
      <c r="D93" s="43">
        <v>0.048</v>
      </c>
      <c r="E93" s="56">
        <v>0</v>
      </c>
      <c r="F93" s="57"/>
      <c r="G93" s="43">
        <v>0.048</v>
      </c>
      <c r="H93" s="43">
        <v>0</v>
      </c>
      <c r="I93" s="36">
        <f>1.6*1.4</f>
        <v>2.2399999999999998</v>
      </c>
      <c r="J93" s="35">
        <f t="shared" si="3"/>
        <v>2.1919999999999997</v>
      </c>
    </row>
    <row r="94" spans="1:10" s="12" customFormat="1" ht="12.75">
      <c r="A94" s="40">
        <v>8</v>
      </c>
      <c r="B94" s="41" t="s">
        <v>70</v>
      </c>
      <c r="C94" s="42" t="s">
        <v>112</v>
      </c>
      <c r="D94" s="43">
        <v>0.096</v>
      </c>
      <c r="E94" s="56">
        <v>0</v>
      </c>
      <c r="F94" s="57"/>
      <c r="G94" s="43">
        <v>0.096</v>
      </c>
      <c r="H94" s="43">
        <v>0</v>
      </c>
      <c r="I94" s="36">
        <f>2.5*1.4</f>
        <v>3.5</v>
      </c>
      <c r="J94" s="35">
        <f t="shared" si="3"/>
        <v>3.404</v>
      </c>
    </row>
    <row r="95" spans="1:10" s="12" customFormat="1" ht="12.75">
      <c r="A95" s="40">
        <v>9</v>
      </c>
      <c r="B95" s="41" t="s">
        <v>71</v>
      </c>
      <c r="C95" s="42" t="s">
        <v>118</v>
      </c>
      <c r="D95" s="43">
        <v>0.176</v>
      </c>
      <c r="E95" s="56">
        <v>0</v>
      </c>
      <c r="F95" s="57"/>
      <c r="G95" s="43">
        <v>0.176</v>
      </c>
      <c r="H95" s="43">
        <v>0</v>
      </c>
      <c r="I95" s="36">
        <f>1.8*1.4</f>
        <v>2.52</v>
      </c>
      <c r="J95" s="35">
        <f t="shared" si="3"/>
        <v>2.344</v>
      </c>
    </row>
    <row r="96" spans="1:10" s="12" customFormat="1" ht="12.75">
      <c r="A96" s="40">
        <v>10</v>
      </c>
      <c r="B96" s="41" t="s">
        <v>72</v>
      </c>
      <c r="C96" s="42" t="s">
        <v>107</v>
      </c>
      <c r="D96" s="43">
        <v>0.016</v>
      </c>
      <c r="E96" s="56">
        <v>0</v>
      </c>
      <c r="F96" s="57"/>
      <c r="G96" s="43">
        <v>0.016</v>
      </c>
      <c r="H96" s="43">
        <v>0</v>
      </c>
      <c r="I96" s="36">
        <f>1*1.4</f>
        <v>1.4</v>
      </c>
      <c r="J96" s="35">
        <f t="shared" si="3"/>
        <v>1.384</v>
      </c>
    </row>
    <row r="97" spans="1:10" s="12" customFormat="1" ht="12.75">
      <c r="A97" s="40">
        <v>11</v>
      </c>
      <c r="B97" s="41" t="s">
        <v>73</v>
      </c>
      <c r="C97" s="42" t="s">
        <v>106</v>
      </c>
      <c r="D97" s="43">
        <v>0.048</v>
      </c>
      <c r="E97" s="56">
        <v>0</v>
      </c>
      <c r="F97" s="57"/>
      <c r="G97" s="43">
        <v>0.048</v>
      </c>
      <c r="H97" s="43">
        <v>0</v>
      </c>
      <c r="I97" s="36">
        <f>1.6*1.4</f>
        <v>2.2399999999999998</v>
      </c>
      <c r="J97" s="35">
        <f t="shared" si="3"/>
        <v>2.1919999999999997</v>
      </c>
    </row>
    <row r="98" spans="1:10" s="12" customFormat="1" ht="12.75">
      <c r="A98" s="40">
        <v>12</v>
      </c>
      <c r="B98" s="41" t="s">
        <v>74</v>
      </c>
      <c r="C98" s="42" t="s">
        <v>114</v>
      </c>
      <c r="D98" s="43">
        <v>0.016</v>
      </c>
      <c r="E98" s="56">
        <v>0</v>
      </c>
      <c r="F98" s="57"/>
      <c r="G98" s="43">
        <v>0.016</v>
      </c>
      <c r="H98" s="43">
        <v>0</v>
      </c>
      <c r="I98" s="36">
        <f>1*1.4</f>
        <v>1.4</v>
      </c>
      <c r="J98" s="35">
        <f t="shared" si="3"/>
        <v>1.384</v>
      </c>
    </row>
    <row r="99" spans="1:10" s="12" customFormat="1" ht="12.75">
      <c r="A99" s="40">
        <v>13</v>
      </c>
      <c r="B99" s="41" t="s">
        <v>75</v>
      </c>
      <c r="C99" s="42" t="s">
        <v>106</v>
      </c>
      <c r="D99" s="43">
        <v>0.048</v>
      </c>
      <c r="E99" s="56">
        <v>0</v>
      </c>
      <c r="F99" s="57"/>
      <c r="G99" s="43">
        <v>0.048</v>
      </c>
      <c r="H99" s="43">
        <v>0</v>
      </c>
      <c r="I99" s="36">
        <f>1.6*1.4</f>
        <v>2.2399999999999998</v>
      </c>
      <c r="J99" s="35">
        <f t="shared" si="3"/>
        <v>2.1919999999999997</v>
      </c>
    </row>
    <row r="100" spans="1:10" s="12" customFormat="1" ht="12.75">
      <c r="A100" s="40">
        <v>14</v>
      </c>
      <c r="B100" s="41" t="s">
        <v>76</v>
      </c>
      <c r="C100" s="42" t="s">
        <v>112</v>
      </c>
      <c r="D100" s="43">
        <v>0.08</v>
      </c>
      <c r="E100" s="56">
        <v>0</v>
      </c>
      <c r="F100" s="57"/>
      <c r="G100" s="43">
        <v>0.08</v>
      </c>
      <c r="H100" s="43">
        <v>0</v>
      </c>
      <c r="I100" s="36">
        <f>2.5*1.4</f>
        <v>3.5</v>
      </c>
      <c r="J100" s="35">
        <f t="shared" si="3"/>
        <v>3.42</v>
      </c>
    </row>
    <row r="101" spans="1:10" s="12" customFormat="1" ht="12.75">
      <c r="A101" s="40">
        <v>15</v>
      </c>
      <c r="B101" s="41" t="s">
        <v>77</v>
      </c>
      <c r="C101" s="42" t="s">
        <v>108</v>
      </c>
      <c r="D101" s="43">
        <v>0.064</v>
      </c>
      <c r="E101" s="56">
        <v>0</v>
      </c>
      <c r="F101" s="57"/>
      <c r="G101" s="43">
        <v>0.064</v>
      </c>
      <c r="H101" s="43">
        <v>0</v>
      </c>
      <c r="I101" s="36">
        <f>1.6*1.4</f>
        <v>2.2399999999999998</v>
      </c>
      <c r="J101" s="35">
        <f t="shared" si="3"/>
        <v>2.1759999999999997</v>
      </c>
    </row>
    <row r="102" spans="1:10" s="12" customFormat="1" ht="12.75">
      <c r="A102" s="40">
        <v>16</v>
      </c>
      <c r="B102" s="41" t="s">
        <v>19</v>
      </c>
      <c r="C102" s="42" t="s">
        <v>116</v>
      </c>
      <c r="D102" s="43">
        <v>0.128</v>
      </c>
      <c r="E102" s="56">
        <v>0</v>
      </c>
      <c r="F102" s="57"/>
      <c r="G102" s="43">
        <v>0.128</v>
      </c>
      <c r="H102" s="43">
        <v>0</v>
      </c>
      <c r="I102" s="36">
        <f>1.8*1.4</f>
        <v>2.52</v>
      </c>
      <c r="J102" s="35">
        <f t="shared" si="3"/>
        <v>2.392</v>
      </c>
    </row>
    <row r="103" spans="1:10" s="12" customFormat="1" ht="12.75">
      <c r="A103" s="40">
        <v>17</v>
      </c>
      <c r="B103" s="41" t="s">
        <v>78</v>
      </c>
      <c r="C103" s="42" t="s">
        <v>106</v>
      </c>
      <c r="D103" s="43">
        <v>0.048</v>
      </c>
      <c r="E103" s="56">
        <v>0</v>
      </c>
      <c r="F103" s="57"/>
      <c r="G103" s="43">
        <v>0.048</v>
      </c>
      <c r="H103" s="43">
        <v>0</v>
      </c>
      <c r="I103" s="36">
        <f>1.6*1.4</f>
        <v>2.2399999999999998</v>
      </c>
      <c r="J103" s="35">
        <f t="shared" si="3"/>
        <v>2.1919999999999997</v>
      </c>
    </row>
    <row r="104" spans="1:10" s="12" customFormat="1" ht="12.75">
      <c r="A104" s="40">
        <v>18</v>
      </c>
      <c r="B104" s="41" t="s">
        <v>79</v>
      </c>
      <c r="C104" s="42" t="s">
        <v>106</v>
      </c>
      <c r="D104" s="43">
        <v>0.032</v>
      </c>
      <c r="E104" s="56">
        <v>0</v>
      </c>
      <c r="F104" s="57"/>
      <c r="G104" s="43">
        <v>0.032</v>
      </c>
      <c r="H104" s="43">
        <v>0</v>
      </c>
      <c r="I104" s="36">
        <f>1.6*1.4</f>
        <v>2.2399999999999998</v>
      </c>
      <c r="J104" s="35">
        <f t="shared" si="3"/>
        <v>2.2079999999999997</v>
      </c>
    </row>
    <row r="105" spans="1:10" s="12" customFormat="1" ht="12.75">
      <c r="A105" s="40">
        <v>19</v>
      </c>
      <c r="B105" s="41" t="s">
        <v>80</v>
      </c>
      <c r="C105" s="42" t="s">
        <v>106</v>
      </c>
      <c r="D105" s="43">
        <v>0.64</v>
      </c>
      <c r="E105" s="56">
        <v>0</v>
      </c>
      <c r="F105" s="57"/>
      <c r="G105" s="43">
        <v>0.64</v>
      </c>
      <c r="H105" s="43">
        <v>0</v>
      </c>
      <c r="I105" s="36">
        <f>1.6*1.4</f>
        <v>2.2399999999999998</v>
      </c>
      <c r="J105" s="35">
        <f t="shared" si="3"/>
        <v>1.5999999999999996</v>
      </c>
    </row>
    <row r="106" spans="1:10" s="12" customFormat="1" ht="12.75">
      <c r="A106" s="42">
        <v>20</v>
      </c>
      <c r="B106" s="47" t="s">
        <v>81</v>
      </c>
      <c r="C106" s="42" t="s">
        <v>106</v>
      </c>
      <c r="D106" s="43">
        <v>0.048</v>
      </c>
      <c r="E106" s="56">
        <v>0</v>
      </c>
      <c r="F106" s="57"/>
      <c r="G106" s="43">
        <v>0.048</v>
      </c>
      <c r="H106" s="43">
        <v>0</v>
      </c>
      <c r="I106" s="36">
        <f>1.6*1.4</f>
        <v>2.2399999999999998</v>
      </c>
      <c r="J106" s="35">
        <f t="shared" si="3"/>
        <v>2.1919999999999997</v>
      </c>
    </row>
    <row r="107" spans="1:10" s="14" customFormat="1" ht="12.75">
      <c r="A107" s="16"/>
      <c r="B107" s="17" t="s">
        <v>21</v>
      </c>
      <c r="C107" s="13">
        <v>112.3</v>
      </c>
      <c r="D107" s="26">
        <f>SUM(D87:D106)</f>
        <v>5.926</v>
      </c>
      <c r="E107" s="77">
        <v>0</v>
      </c>
      <c r="F107" s="78"/>
      <c r="G107" s="26">
        <f>SUM(G87:G106)</f>
        <v>5.926</v>
      </c>
      <c r="H107" s="21">
        <v>0</v>
      </c>
      <c r="I107" s="21">
        <f>SUM(I87:I106)</f>
        <v>72.24</v>
      </c>
      <c r="J107" s="21">
        <f t="shared" si="3"/>
        <v>66.314</v>
      </c>
    </row>
    <row r="108" spans="1:10" s="14" customFormat="1" ht="12.75">
      <c r="A108" s="13"/>
      <c r="B108" s="29" t="s">
        <v>120</v>
      </c>
      <c r="C108" s="13"/>
      <c r="D108" s="9"/>
      <c r="E108" s="77"/>
      <c r="F108" s="78"/>
      <c r="G108" s="10"/>
      <c r="H108" s="21"/>
      <c r="I108" s="11"/>
      <c r="J108" s="21"/>
    </row>
    <row r="109" spans="1:10" s="14" customFormat="1" ht="12.75">
      <c r="A109" s="13"/>
      <c r="B109" s="29" t="s">
        <v>121</v>
      </c>
      <c r="C109" s="13"/>
      <c r="D109" s="9"/>
      <c r="E109" s="77"/>
      <c r="F109" s="78"/>
      <c r="G109" s="10"/>
      <c r="H109" s="10"/>
      <c r="I109" s="11"/>
      <c r="J109" s="21">
        <f>J107</f>
        <v>66.314</v>
      </c>
    </row>
    <row r="110" spans="1:10" s="14" customFormat="1" ht="12.75">
      <c r="A110" s="22"/>
      <c r="B110" s="30"/>
      <c r="C110" s="22"/>
      <c r="D110" s="27"/>
      <c r="E110" s="23"/>
      <c r="F110" s="23"/>
      <c r="G110" s="28"/>
      <c r="H110" s="28"/>
      <c r="I110" s="24"/>
      <c r="J110" s="23"/>
    </row>
    <row r="111" spans="1:10" s="18" customFormat="1" ht="12.75">
      <c r="A111" s="65" t="s">
        <v>100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s="18" customFormat="1" ht="12.75">
      <c r="A112" s="66" t="s">
        <v>86</v>
      </c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18" customFormat="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12" customFormat="1" ht="12.75">
      <c r="A115" s="67" t="s">
        <v>88</v>
      </c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s="12" customFormat="1" ht="12.75">
      <c r="A116" s="15"/>
      <c r="D116" s="15"/>
      <c r="E116" s="20"/>
      <c r="G116" s="20"/>
      <c r="H116" s="20"/>
      <c r="J116" s="20"/>
    </row>
    <row r="117" spans="1:10" s="12" customFormat="1" ht="12.75">
      <c r="A117" s="15"/>
      <c r="D117" s="15"/>
      <c r="E117" s="20"/>
      <c r="G117" s="20"/>
      <c r="H117" s="20"/>
      <c r="J117" s="20"/>
    </row>
    <row r="118" spans="1:10" s="12" customFormat="1" ht="12.75">
      <c r="A118" s="15"/>
      <c r="D118" s="15"/>
      <c r="E118" s="20"/>
      <c r="G118" s="20"/>
      <c r="H118" s="20"/>
      <c r="J118" s="20"/>
    </row>
    <row r="119" spans="1:10" s="12" customFormat="1" ht="12.75">
      <c r="A119" s="15"/>
      <c r="D119" s="15"/>
      <c r="E119" s="20"/>
      <c r="G119" s="20"/>
      <c r="H119" s="20"/>
      <c r="J119" s="20"/>
    </row>
    <row r="120" spans="1:10" s="12" customFormat="1" ht="12.75">
      <c r="A120" s="15"/>
      <c r="D120" s="15"/>
      <c r="E120" s="20"/>
      <c r="G120" s="20"/>
      <c r="H120" s="20"/>
      <c r="J120" s="20"/>
    </row>
    <row r="121" spans="1:10" s="12" customFormat="1" ht="12.75">
      <c r="A121" s="15"/>
      <c r="D121" s="15"/>
      <c r="E121" s="20"/>
      <c r="G121" s="20"/>
      <c r="H121" s="20"/>
      <c r="J121" s="20"/>
    </row>
  </sheetData>
  <sheetProtection/>
  <mergeCells count="119"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97:F97"/>
    <mergeCell ref="E98:F98"/>
    <mergeCell ref="E99:F99"/>
    <mergeCell ref="E100:F100"/>
    <mergeCell ref="E96:F96"/>
    <mergeCell ref="E90:F90"/>
    <mergeCell ref="E91:F91"/>
    <mergeCell ref="E92:F92"/>
    <mergeCell ref="E93:F93"/>
    <mergeCell ref="E94:F94"/>
    <mergeCell ref="E95:F95"/>
    <mergeCell ref="A85:J85"/>
    <mergeCell ref="E87:F87"/>
    <mergeCell ref="E88:F88"/>
    <mergeCell ref="E89:F89"/>
    <mergeCell ref="E77:F77"/>
    <mergeCell ref="E78:F78"/>
    <mergeCell ref="E79:F79"/>
    <mergeCell ref="E82:F82"/>
    <mergeCell ref="A80:J80"/>
    <mergeCell ref="E81:F81"/>
    <mergeCell ref="E56:F56"/>
    <mergeCell ref="E58:F58"/>
    <mergeCell ref="E75:F75"/>
    <mergeCell ref="E76:F76"/>
    <mergeCell ref="E50:F50"/>
    <mergeCell ref="E51:F51"/>
    <mergeCell ref="E52:F52"/>
    <mergeCell ref="A55:J55"/>
    <mergeCell ref="E109:F109"/>
    <mergeCell ref="E83:F83"/>
    <mergeCell ref="E84:F84"/>
    <mergeCell ref="E43:F43"/>
    <mergeCell ref="E44:F44"/>
    <mergeCell ref="E45:F45"/>
    <mergeCell ref="E46:F46"/>
    <mergeCell ref="E54:F54"/>
    <mergeCell ref="E57:F57"/>
    <mergeCell ref="A60:J60"/>
    <mergeCell ref="E48:F48"/>
    <mergeCell ref="A35:J35"/>
    <mergeCell ref="E37:F37"/>
    <mergeCell ref="E38:F38"/>
    <mergeCell ref="E39:F39"/>
    <mergeCell ref="E40:F40"/>
    <mergeCell ref="E41:F41"/>
    <mergeCell ref="E42:F42"/>
    <mergeCell ref="A30:J30"/>
    <mergeCell ref="E29:F29"/>
    <mergeCell ref="E32:F32"/>
    <mergeCell ref="E47:F47"/>
    <mergeCell ref="E31:F31"/>
    <mergeCell ref="E33:F33"/>
    <mergeCell ref="E34:F34"/>
    <mergeCell ref="E49:F49"/>
    <mergeCell ref="E22:F22"/>
    <mergeCell ref="E23:F23"/>
    <mergeCell ref="E24:F24"/>
    <mergeCell ref="E25:F25"/>
    <mergeCell ref="E26:F26"/>
    <mergeCell ref="E27:F27"/>
    <mergeCell ref="E28:F28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  <mergeCell ref="A1:J1"/>
    <mergeCell ref="A2:J2"/>
    <mergeCell ref="A9:J9"/>
    <mergeCell ref="A36:J36"/>
    <mergeCell ref="A5:A7"/>
    <mergeCell ref="B5:B7"/>
    <mergeCell ref="C5:J5"/>
    <mergeCell ref="C6:C7"/>
    <mergeCell ref="D6:D7"/>
    <mergeCell ref="E6:F6"/>
    <mergeCell ref="A111:J111"/>
    <mergeCell ref="A112:J112"/>
    <mergeCell ref="A115:J115"/>
    <mergeCell ref="E62:J62"/>
    <mergeCell ref="E63:J63"/>
    <mergeCell ref="E64:F64"/>
    <mergeCell ref="E65:F65"/>
    <mergeCell ref="E66:F66"/>
    <mergeCell ref="E67:F67"/>
    <mergeCell ref="E68:F68"/>
    <mergeCell ref="K6:M6"/>
    <mergeCell ref="K5:M5"/>
    <mergeCell ref="A61:J61"/>
    <mergeCell ref="A86:J86"/>
    <mergeCell ref="G6:G7"/>
    <mergeCell ref="H6:H7"/>
    <mergeCell ref="I6:I7"/>
    <mergeCell ref="J6:J7"/>
    <mergeCell ref="A8:J8"/>
    <mergeCell ref="E53:F53"/>
    <mergeCell ref="E74:F74"/>
    <mergeCell ref="E59:F59"/>
    <mergeCell ref="E71:F71"/>
    <mergeCell ref="E72:F72"/>
    <mergeCell ref="E73:F73"/>
    <mergeCell ref="E69:F69"/>
    <mergeCell ref="E70:F70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L.Adamovich</cp:lastModifiedBy>
  <cp:lastPrinted>2020-10-14T08:53:56Z</cp:lastPrinted>
  <dcterms:created xsi:type="dcterms:W3CDTF">2016-12-28T02:32:16Z</dcterms:created>
  <dcterms:modified xsi:type="dcterms:W3CDTF">2021-06-21T08:24:34Z</dcterms:modified>
  <cp:category/>
  <cp:version/>
  <cp:contentType/>
  <cp:contentStatus/>
</cp:coreProperties>
</file>