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5" windowWidth="11340" windowHeight="5460" activeTab="0"/>
  </bookViews>
  <sheets>
    <sheet name="Лист1" sheetId="1" r:id="rId1"/>
  </sheets>
  <definedNames>
    <definedName name="_xlnm.Print_Area" localSheetId="0">'Лист1'!$A$1:$J$144</definedName>
  </definedNames>
  <calcPr fullCalcOnLoad="1"/>
</workbook>
</file>

<file path=xl/sharedStrings.xml><?xml version="1.0" encoding="utf-8"?>
<sst xmlns="http://schemas.openxmlformats.org/spreadsheetml/2006/main" count="355" uniqueCount="184">
  <si>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</si>
  <si>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</si>
  <si>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</si>
  <si>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</si>
  <si>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</si>
  <si>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</si>
  <si>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</si>
  <si>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</si>
  <si>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</si>
  <si>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</si>
  <si>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</si>
  <si>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</si>
  <si>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</si>
  <si>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</si>
  <si>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</si>
  <si>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</si>
  <si>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</si>
  <si>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</si>
  <si>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ПС Джамбул</t>
  </si>
  <si>
    <t>Наименование объекта центра питания, класс напряжения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</si>
  <si>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</si>
  <si>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</si>
  <si>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</si>
  <si>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</si>
  <si>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</si>
  <si>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</si>
  <si>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</si>
  <si>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</si>
  <si>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</si>
  <si>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2,5+2,5</t>
  </si>
  <si>
    <t>1,6+1,6</t>
  </si>
  <si>
    <t>6,3+6,3</t>
  </si>
  <si>
    <t>1,6+2,5</t>
  </si>
  <si>
    <t>1+1</t>
  </si>
  <si>
    <t>1,6+1</t>
  </si>
  <si>
    <t>16+16</t>
  </si>
  <si>
    <t>10+10</t>
  </si>
  <si>
    <t>2,5+1,6</t>
  </si>
  <si>
    <t>1+2,5</t>
  </si>
  <si>
    <t>4+4</t>
  </si>
  <si>
    <t>Установленная
мощность трансформаторов Sуст. С указанием их количества, шт/МВА</t>
  </si>
  <si>
    <t>1+1,6</t>
  </si>
  <si>
    <t>2,5+4</t>
  </si>
  <si>
    <t>Двух- и более трансформаторные ПС</t>
  </si>
  <si>
    <t>дефицит</t>
  </si>
  <si>
    <t>профицит</t>
  </si>
  <si>
    <t>Астраханский РЭС</t>
  </si>
  <si>
    <t xml:space="preserve">ПС Урман </t>
  </si>
  <si>
    <t>ПС Совхозная</t>
  </si>
  <si>
    <t>ПС Кайнарская</t>
  </si>
  <si>
    <t>ПС Первомайская</t>
  </si>
  <si>
    <t>ПС Новый Колутон</t>
  </si>
  <si>
    <t>ПС Степняк</t>
  </si>
  <si>
    <t>ПС Жарсуатская</t>
  </si>
  <si>
    <t>ПС Красногвардейская</t>
  </si>
  <si>
    <t>ПС Новочеркасская</t>
  </si>
  <si>
    <t>ПС Колутон</t>
  </si>
  <si>
    <t>ПС Камышенка</t>
  </si>
  <si>
    <t>ПС Кзыл-Жарская</t>
  </si>
  <si>
    <t>ПС Береговая</t>
  </si>
  <si>
    <t>17.</t>
  </si>
  <si>
    <t>ПС Астраханка</t>
  </si>
  <si>
    <t>ПС Гранит</t>
  </si>
  <si>
    <t>ПС Силикатная</t>
  </si>
  <si>
    <t>18.</t>
  </si>
  <si>
    <t>ПС Акбеит</t>
  </si>
  <si>
    <t xml:space="preserve">Загрузка силовых трансформаторов                                                                                              
по РЭУ АО "АРЭК" на 16 сентября 2020 г.  </t>
  </si>
  <si>
    <t>Атбасарский РЭС</t>
  </si>
  <si>
    <t>ПС Город</t>
  </si>
  <si>
    <t>ПС Атбасар-2</t>
  </si>
  <si>
    <t>ПС Западная</t>
  </si>
  <si>
    <t>ПС Красносельская</t>
  </si>
  <si>
    <t>ПС Красная Заря</t>
  </si>
  <si>
    <t>ПС М.Горького</t>
  </si>
  <si>
    <t xml:space="preserve">ПС Целинная    </t>
  </si>
  <si>
    <t>ПС Мариновская</t>
  </si>
  <si>
    <t>ПС Красный Маяк</t>
  </si>
  <si>
    <t>ПС Шункурколь</t>
  </si>
  <si>
    <t>ПС Ладыженка</t>
  </si>
  <si>
    <t>ПС Сергеевка</t>
  </si>
  <si>
    <t>ПС Самарка</t>
  </si>
  <si>
    <t>ПС Ишимская</t>
  </si>
  <si>
    <t>ПС Калиновка</t>
  </si>
  <si>
    <t>ПС Новосельская</t>
  </si>
  <si>
    <t>ПС Тельмана</t>
  </si>
  <si>
    <t>19.</t>
  </si>
  <si>
    <t>20.</t>
  </si>
  <si>
    <t>21.</t>
  </si>
  <si>
    <t>22.</t>
  </si>
  <si>
    <t>23.</t>
  </si>
  <si>
    <t>ПС Отан</t>
  </si>
  <si>
    <t>ПС Покровка</t>
  </si>
  <si>
    <t>ПС Шуйская</t>
  </si>
  <si>
    <t>ПС Борисовка</t>
  </si>
  <si>
    <t>ПС Акимовская</t>
  </si>
  <si>
    <t>ПС Садовая</t>
  </si>
  <si>
    <t>4+1,6</t>
  </si>
  <si>
    <t>6,3+1</t>
  </si>
  <si>
    <t>63+10+6,3</t>
  </si>
  <si>
    <t>1,6+4</t>
  </si>
  <si>
    <t>Аршалынский РЭС</t>
  </si>
  <si>
    <t>ПС Н.-Александровка</t>
  </si>
  <si>
    <t>ПС Вишнёвка</t>
  </si>
  <si>
    <t>ПС Белоярка</t>
  </si>
  <si>
    <t>ПС Волгодоновка</t>
  </si>
  <si>
    <t>ПС Раздольная</t>
  </si>
  <si>
    <t>ПС Сары-Оба</t>
  </si>
  <si>
    <t>ПС Юбилейная</t>
  </si>
  <si>
    <t>ПС Константиновка</t>
  </si>
  <si>
    <t>ПС Ижевская</t>
  </si>
  <si>
    <t>ПС Юлия</t>
  </si>
  <si>
    <t>ПС Н.-Владимировка</t>
  </si>
  <si>
    <t>ПС Тургеневка</t>
  </si>
  <si>
    <t>ПС Вячеславка</t>
  </si>
  <si>
    <t>ПС Анар</t>
  </si>
  <si>
    <t>ПС Оросительная</t>
  </si>
  <si>
    <t>ПС ПТФ</t>
  </si>
  <si>
    <t>ПС Михайловка</t>
  </si>
  <si>
    <t>ПС Кварц</t>
  </si>
  <si>
    <t>10+1,6</t>
  </si>
  <si>
    <t>1,8+1,8</t>
  </si>
  <si>
    <t>1,8+1,6</t>
  </si>
  <si>
    <t>Егиндыкольский РЭС</t>
  </si>
  <si>
    <t>ПС Краснознаменка</t>
  </si>
  <si>
    <t>ПС Днепропетровская</t>
  </si>
  <si>
    <t>ПС Абая</t>
  </si>
  <si>
    <t>ПС Армавирская</t>
  </si>
  <si>
    <t>ПС Баумана</t>
  </si>
  <si>
    <t>ПС Калинина</t>
  </si>
  <si>
    <t>ПС Полтавка</t>
  </si>
  <si>
    <t>ПС Ушакова</t>
  </si>
  <si>
    <t>ПС Буревестник</t>
  </si>
  <si>
    <t>Целиноградский РЭС</t>
  </si>
  <si>
    <t>ПС Воздвиженка</t>
  </si>
  <si>
    <t>ПС Рождественка</t>
  </si>
  <si>
    <t>ПС Красный Яр</t>
  </si>
  <si>
    <t>ПС Акмолинская</t>
  </si>
  <si>
    <t>ПС Ильинка</t>
  </si>
  <si>
    <t>ПС Красный Флаг</t>
  </si>
  <si>
    <t xml:space="preserve">ПС Луговая  </t>
  </si>
  <si>
    <t>ПС Максимовка</t>
  </si>
  <si>
    <t>ПС Родина</t>
  </si>
  <si>
    <t>ПС Семёновка</t>
  </si>
  <si>
    <t>ПС Ново-Ишимка</t>
  </si>
  <si>
    <t>ПС Антоновка</t>
  </si>
  <si>
    <t>ПС Жангиз-Кудук</t>
  </si>
  <si>
    <t>ПС Заря</t>
  </si>
  <si>
    <t>ПС Интернациональная</t>
  </si>
  <si>
    <t>ПС Красноярка</t>
  </si>
  <si>
    <t>ПС Куянды</t>
  </si>
  <si>
    <t>ПС М.Маметова</t>
  </si>
  <si>
    <t>ПС Мичурина</t>
  </si>
  <si>
    <t>ПС Романовка</t>
  </si>
  <si>
    <t>ПС Софиевка</t>
  </si>
  <si>
    <t>ПС Целиноградская</t>
  </si>
  <si>
    <t>ПС Челкарская</t>
  </si>
  <si>
    <t>24.</t>
  </si>
  <si>
    <t>25.</t>
  </si>
  <si>
    <t>26.</t>
  </si>
  <si>
    <t>27.</t>
  </si>
  <si>
    <t>28.</t>
  </si>
  <si>
    <t>ПС Коянды-Южная</t>
  </si>
  <si>
    <t>ПС Талапкер</t>
  </si>
  <si>
    <t>ПС Астана</t>
  </si>
  <si>
    <t>ПС ЧЛЗ</t>
  </si>
  <si>
    <t>ПС Северная</t>
  </si>
  <si>
    <t>16+6,3</t>
  </si>
  <si>
    <t>2,5+1,8</t>
  </si>
  <si>
    <t>1,8+2,5</t>
  </si>
  <si>
    <t>4+4+4</t>
  </si>
  <si>
    <t>25+25</t>
  </si>
  <si>
    <t>40+40</t>
  </si>
  <si>
    <t>63+63</t>
  </si>
  <si>
    <t>Коргалжынский РЭС</t>
  </si>
  <si>
    <t>ПС Жантеке</t>
  </si>
  <si>
    <t>ПС Кугальджино</t>
  </si>
  <si>
    <t>ПС Сабунды</t>
  </si>
  <si>
    <t>ПС Кенбедаик</t>
  </si>
  <si>
    <t>ПС Арыкты</t>
  </si>
  <si>
    <t>ПС Шалкар</t>
  </si>
  <si>
    <t>ПС Кумгуль</t>
  </si>
  <si>
    <t>ПС Уркендеу</t>
  </si>
  <si>
    <t>1,6+1,8</t>
  </si>
  <si>
    <t>Однотрансформаторные ПС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</si>
</sst>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0"/>
    <numFmt numFmtId="180" formatCode="0.000000000"/>
  </numFmts>
  <fonts count="41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0"/>
      <color indexed="6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32" borderId="0" xfId="0" applyFont="1" applyFill="1" applyAlignment="1">
      <alignment horizontal="center" wrapText="1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2" fontId="0" fillId="32" borderId="10" xfId="0" applyNumberFormat="1" applyFont="1" applyFill="1" applyBorder="1" applyAlignment="1">
      <alignment horizontal="center" vertical="center" wrapText="1"/>
    </xf>
    <xf numFmtId="172" fontId="2" fillId="32" borderId="0" xfId="0" applyNumberFormat="1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172" fontId="0" fillId="32" borderId="0" xfId="0" applyNumberFormat="1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2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3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3" fontId="4" fillId="32" borderId="11" xfId="0" applyNumberFormat="1" applyFont="1" applyFill="1" applyBorder="1" applyAlignment="1">
      <alignment horizontal="center" vertical="center"/>
    </xf>
    <xf numFmtId="173" fontId="4" fillId="32" borderId="12" xfId="0" applyNumberFormat="1" applyFon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center"/>
    </xf>
    <xf numFmtId="172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172" fontId="0" fillId="33" borderId="0" xfId="0" applyNumberFormat="1" applyFont="1" applyFill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172" fontId="0" fillId="33" borderId="10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0" fillId="32" borderId="11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3" fontId="0" fillId="33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0" fillId="33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2" fontId="0" fillId="33" borderId="11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 vertical="center"/>
    </xf>
    <xf numFmtId="173" fontId="4" fillId="32" borderId="12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wrapText="1"/>
    </xf>
    <xf numFmtId="0" fontId="0" fillId="32" borderId="14" xfId="0" applyFont="1" applyFill="1" applyBorder="1" applyAlignment="1">
      <alignment horizontal="center" wrapText="1"/>
    </xf>
    <xf numFmtId="0" fontId="0" fillId="32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0"/>
  <sheetViews>
    <sheetView tabSelected="1" view="pageBreakPreview" zoomScale="90" zoomScaleNormal="85" zoomScaleSheetLayoutView="90" zoomScalePageLayoutView="0" workbookViewId="0" topLeftCell="A1">
      <selection activeCell="H142" sqref="H142"/>
    </sheetView>
  </sheetViews>
  <sheetFormatPr defaultColWidth="9.00390625" defaultRowHeight="12.75"/>
  <cols>
    <col min="1" max="1" width="5.875" style="1" customWidth="1"/>
    <col min="2" max="2" width="22.875" style="1" customWidth="1"/>
    <col min="3" max="3" width="16.375" style="1" customWidth="1"/>
    <col min="4" max="4" width="21.125" style="1" bestFit="1" customWidth="1"/>
    <col min="5" max="6" width="9.375" style="1" customWidth="1"/>
    <col min="7" max="7" width="20.00390625" style="1" customWidth="1"/>
    <col min="8" max="8" width="17.00390625" style="1" bestFit="1" customWidth="1"/>
    <col min="9" max="9" width="20.00390625" style="1" customWidth="1"/>
    <col min="10" max="10" width="18.375" style="1" bestFit="1" customWidth="1"/>
    <col min="11" max="11" width="0" style="1" hidden="1" customWidth="1"/>
    <col min="12" max="12" width="6.375" style="1" customWidth="1"/>
    <col min="13" max="16" width="9.125" style="4" customWidth="1"/>
    <col min="17" max="16384" width="9.125" style="1" customWidth="1"/>
  </cols>
  <sheetData>
    <row r="1" spans="1:10" ht="44.25" customHeight="1">
      <c r="A1" s="88" t="s">
        <v>66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5" customHeight="1">
      <c r="A3" s="83" t="s">
        <v>16</v>
      </c>
      <c r="B3" s="82" t="s">
        <v>19</v>
      </c>
      <c r="C3" s="95" t="s">
        <v>28</v>
      </c>
      <c r="D3" s="96"/>
      <c r="E3" s="96"/>
      <c r="F3" s="96"/>
      <c r="G3" s="96"/>
      <c r="H3" s="96"/>
      <c r="I3" s="96"/>
      <c r="J3" s="97"/>
    </row>
    <row r="4" spans="1:10" s="4" customFormat="1" ht="69.75" customHeight="1">
      <c r="A4" s="84"/>
      <c r="B4" s="82"/>
      <c r="C4" s="82" t="s">
        <v>40</v>
      </c>
      <c r="D4" s="87" t="s">
        <v>20</v>
      </c>
      <c r="E4" s="87" t="s">
        <v>21</v>
      </c>
      <c r="F4" s="87"/>
      <c r="G4" s="87" t="s">
        <v>24</v>
      </c>
      <c r="H4" s="87" t="s">
        <v>25</v>
      </c>
      <c r="I4" s="87" t="s">
        <v>26</v>
      </c>
      <c r="J4" s="87" t="s">
        <v>27</v>
      </c>
    </row>
    <row r="5" spans="1:10" s="4" customFormat="1" ht="16.5" customHeight="1">
      <c r="A5" s="85"/>
      <c r="B5" s="82"/>
      <c r="C5" s="82"/>
      <c r="D5" s="87"/>
      <c r="E5" s="8" t="s">
        <v>22</v>
      </c>
      <c r="F5" s="8" t="s">
        <v>23</v>
      </c>
      <c r="G5" s="87"/>
      <c r="H5" s="87"/>
      <c r="I5" s="87"/>
      <c r="J5" s="87"/>
    </row>
    <row r="6" spans="1:10" s="4" customFormat="1" ht="18" customHeight="1">
      <c r="A6" s="92" t="s">
        <v>46</v>
      </c>
      <c r="B6" s="93"/>
      <c r="C6" s="93"/>
      <c r="D6" s="93"/>
      <c r="E6" s="93"/>
      <c r="F6" s="93"/>
      <c r="G6" s="93"/>
      <c r="H6" s="93"/>
      <c r="I6" s="93"/>
      <c r="J6" s="94"/>
    </row>
    <row r="7" spans="1:10" s="10" customFormat="1" ht="18" customHeight="1">
      <c r="A7" s="56" t="s">
        <v>183</v>
      </c>
      <c r="B7" s="57"/>
      <c r="C7" s="57"/>
      <c r="D7" s="57"/>
      <c r="E7" s="57"/>
      <c r="F7" s="57"/>
      <c r="G7" s="57"/>
      <c r="H7" s="57"/>
      <c r="I7" s="57"/>
      <c r="J7" s="58"/>
    </row>
    <row r="8" spans="1:16" s="46" customFormat="1" ht="15.75" customHeight="1">
      <c r="A8" s="51" t="s">
        <v>64</v>
      </c>
      <c r="B8" s="50" t="s">
        <v>65</v>
      </c>
      <c r="C8" s="42">
        <v>1.6</v>
      </c>
      <c r="D8" s="27">
        <v>0.003</v>
      </c>
      <c r="E8" s="72">
        <v>0</v>
      </c>
      <c r="F8" s="72"/>
      <c r="G8" s="27">
        <f>D8</f>
        <v>0.003</v>
      </c>
      <c r="H8" s="27">
        <v>0</v>
      </c>
      <c r="I8" s="27">
        <f>1.6*1.4</f>
        <v>2.2399999999999998</v>
      </c>
      <c r="J8" s="27">
        <f>I8-G8</f>
        <v>2.2369999999999997</v>
      </c>
      <c r="L8" s="44"/>
      <c r="M8" s="43"/>
      <c r="N8" s="43"/>
      <c r="O8" s="43"/>
      <c r="P8" s="43"/>
    </row>
    <row r="9" spans="1:10" s="10" customFormat="1" ht="18" customHeight="1">
      <c r="A9" s="56" t="s">
        <v>43</v>
      </c>
      <c r="B9" s="57"/>
      <c r="C9" s="57"/>
      <c r="D9" s="57"/>
      <c r="E9" s="57"/>
      <c r="F9" s="57"/>
      <c r="G9" s="57"/>
      <c r="H9" s="57"/>
      <c r="I9" s="57"/>
      <c r="J9" s="58"/>
    </row>
    <row r="10" spans="1:12" s="43" customFormat="1" ht="15.75" customHeight="1">
      <c r="A10" s="41" t="s">
        <v>0</v>
      </c>
      <c r="B10" s="48" t="s">
        <v>47</v>
      </c>
      <c r="C10" s="49" t="s">
        <v>36</v>
      </c>
      <c r="D10" s="27">
        <v>0.483</v>
      </c>
      <c r="E10" s="72">
        <v>0</v>
      </c>
      <c r="F10" s="72"/>
      <c r="G10" s="27">
        <f>D10</f>
        <v>0.483</v>
      </c>
      <c r="H10" s="27">
        <v>0</v>
      </c>
      <c r="I10" s="27">
        <f>10*1.4</f>
        <v>14</v>
      </c>
      <c r="J10" s="27">
        <f>I10-G10</f>
        <v>13.517</v>
      </c>
      <c r="L10" s="44"/>
    </row>
    <row r="11" spans="1:16" s="46" customFormat="1" ht="15.75" customHeight="1">
      <c r="A11" s="45" t="s">
        <v>1</v>
      </c>
      <c r="B11" s="50" t="s">
        <v>48</v>
      </c>
      <c r="C11" s="49" t="s">
        <v>34</v>
      </c>
      <c r="D11" s="27">
        <v>0.007</v>
      </c>
      <c r="E11" s="72">
        <v>0</v>
      </c>
      <c r="F11" s="72"/>
      <c r="G11" s="27">
        <f aca="true" t="shared" si="0" ref="G11:G23">D11</f>
        <v>0.007</v>
      </c>
      <c r="H11" s="27">
        <v>0</v>
      </c>
      <c r="I11" s="27">
        <f>1.6*1.4</f>
        <v>2.2399999999999998</v>
      </c>
      <c r="J11" s="27">
        <f aca="true" t="shared" si="1" ref="J11:J22">I11-G11</f>
        <v>2.2329999999999997</v>
      </c>
      <c r="L11" s="44"/>
      <c r="M11" s="43"/>
      <c r="N11" s="43"/>
      <c r="O11" s="43"/>
      <c r="P11" s="43"/>
    </row>
    <row r="12" spans="1:16" s="46" customFormat="1" ht="15.75" customHeight="1">
      <c r="A12" s="45" t="s">
        <v>2</v>
      </c>
      <c r="B12" s="50" t="s">
        <v>49</v>
      </c>
      <c r="C12" s="49" t="s">
        <v>33</v>
      </c>
      <c r="D12" s="27">
        <v>0.015</v>
      </c>
      <c r="E12" s="72">
        <v>0</v>
      </c>
      <c r="F12" s="72"/>
      <c r="G12" s="27">
        <f t="shared" si="0"/>
        <v>0.015</v>
      </c>
      <c r="H12" s="27">
        <v>0</v>
      </c>
      <c r="I12" s="27">
        <f>1*1.4</f>
        <v>1.4</v>
      </c>
      <c r="J12" s="27">
        <f t="shared" si="1"/>
        <v>1.385</v>
      </c>
      <c r="L12" s="44"/>
      <c r="M12" s="43"/>
      <c r="N12" s="43"/>
      <c r="O12" s="43"/>
      <c r="P12" s="43"/>
    </row>
    <row r="13" spans="1:16" s="46" customFormat="1" ht="15.75" customHeight="1">
      <c r="A13" s="45" t="s">
        <v>3</v>
      </c>
      <c r="B13" s="50" t="s">
        <v>50</v>
      </c>
      <c r="C13" s="49" t="s">
        <v>32</v>
      </c>
      <c r="D13" s="27">
        <v>0.487</v>
      </c>
      <c r="E13" s="72">
        <v>0</v>
      </c>
      <c r="F13" s="72"/>
      <c r="G13" s="27">
        <f t="shared" si="0"/>
        <v>0.487</v>
      </c>
      <c r="H13" s="27">
        <v>0</v>
      </c>
      <c r="I13" s="27">
        <f>2.5*1.4</f>
        <v>3.5</v>
      </c>
      <c r="J13" s="27">
        <f t="shared" si="1"/>
        <v>3.013</v>
      </c>
      <c r="L13" s="44"/>
      <c r="M13" s="43"/>
      <c r="N13" s="43"/>
      <c r="O13" s="43"/>
      <c r="P13" s="43"/>
    </row>
    <row r="14" spans="1:16" s="46" customFormat="1" ht="15.75" customHeight="1">
      <c r="A14" s="45" t="s">
        <v>4</v>
      </c>
      <c r="B14" s="50" t="s">
        <v>51</v>
      </c>
      <c r="C14" s="42" t="s">
        <v>30</v>
      </c>
      <c r="D14" s="27">
        <v>0.168</v>
      </c>
      <c r="E14" s="72">
        <v>0</v>
      </c>
      <c r="F14" s="72"/>
      <c r="G14" s="27">
        <f t="shared" si="0"/>
        <v>0.168</v>
      </c>
      <c r="H14" s="27">
        <v>0</v>
      </c>
      <c r="I14" s="27">
        <f>1.6*1.4</f>
        <v>2.2399999999999998</v>
      </c>
      <c r="J14" s="27">
        <f t="shared" si="1"/>
        <v>2.0719999999999996</v>
      </c>
      <c r="L14" s="44"/>
      <c r="M14" s="43"/>
      <c r="N14" s="43"/>
      <c r="O14" s="43"/>
      <c r="P14" s="43"/>
    </row>
    <row r="15" spans="1:16" s="46" customFormat="1" ht="15.75" customHeight="1">
      <c r="A15" s="45" t="s">
        <v>5</v>
      </c>
      <c r="B15" s="50" t="s">
        <v>52</v>
      </c>
      <c r="C15" s="49" t="s">
        <v>33</v>
      </c>
      <c r="D15" s="27">
        <v>0.008</v>
      </c>
      <c r="E15" s="72">
        <v>0</v>
      </c>
      <c r="F15" s="72"/>
      <c r="G15" s="27">
        <f t="shared" si="0"/>
        <v>0.008</v>
      </c>
      <c r="H15" s="27">
        <v>0</v>
      </c>
      <c r="I15" s="27">
        <f>1*1.4</f>
        <v>1.4</v>
      </c>
      <c r="J15" s="27">
        <f t="shared" si="1"/>
        <v>1.392</v>
      </c>
      <c r="L15" s="44"/>
      <c r="M15" s="43"/>
      <c r="N15" s="43"/>
      <c r="O15" s="43"/>
      <c r="P15" s="43"/>
    </row>
    <row r="16" spans="1:16" s="46" customFormat="1" ht="15.75" customHeight="1">
      <c r="A16" s="45" t="s">
        <v>6</v>
      </c>
      <c r="B16" s="50" t="s">
        <v>53</v>
      </c>
      <c r="C16" s="49" t="s">
        <v>30</v>
      </c>
      <c r="D16" s="27">
        <v>0.008</v>
      </c>
      <c r="E16" s="72">
        <v>0</v>
      </c>
      <c r="F16" s="72"/>
      <c r="G16" s="27">
        <f t="shared" si="0"/>
        <v>0.008</v>
      </c>
      <c r="H16" s="27">
        <v>0</v>
      </c>
      <c r="I16" s="27">
        <f>1.6*1.4</f>
        <v>2.2399999999999998</v>
      </c>
      <c r="J16" s="27">
        <f t="shared" si="1"/>
        <v>2.2319999999999998</v>
      </c>
      <c r="L16" s="44"/>
      <c r="M16" s="43"/>
      <c r="N16" s="43"/>
      <c r="O16" s="43"/>
      <c r="P16" s="43"/>
    </row>
    <row r="17" spans="1:16" s="46" customFormat="1" ht="15.75" customHeight="1">
      <c r="A17" s="45" t="s">
        <v>7</v>
      </c>
      <c r="B17" s="50" t="s">
        <v>54</v>
      </c>
      <c r="C17" s="49" t="s">
        <v>32</v>
      </c>
      <c r="D17" s="27">
        <v>0.188</v>
      </c>
      <c r="E17" s="72">
        <v>0</v>
      </c>
      <c r="F17" s="72"/>
      <c r="G17" s="27">
        <f t="shared" si="0"/>
        <v>0.188</v>
      </c>
      <c r="H17" s="27">
        <v>0</v>
      </c>
      <c r="I17" s="27">
        <f>2.5*1.4</f>
        <v>3.5</v>
      </c>
      <c r="J17" s="27">
        <f t="shared" si="1"/>
        <v>3.312</v>
      </c>
      <c r="L17" s="44"/>
      <c r="M17" s="43"/>
      <c r="N17" s="43"/>
      <c r="O17" s="43"/>
      <c r="P17" s="43"/>
    </row>
    <row r="18" spans="1:16" s="46" customFormat="1" ht="15.75" customHeight="1">
      <c r="A18" s="45" t="s">
        <v>8</v>
      </c>
      <c r="B18" s="50" t="s">
        <v>55</v>
      </c>
      <c r="C18" s="49" t="s">
        <v>34</v>
      </c>
      <c r="D18" s="27">
        <v>0.204</v>
      </c>
      <c r="E18" s="72">
        <v>0</v>
      </c>
      <c r="F18" s="72"/>
      <c r="G18" s="27">
        <f t="shared" si="0"/>
        <v>0.204</v>
      </c>
      <c r="H18" s="27">
        <v>0</v>
      </c>
      <c r="I18" s="27">
        <f>1*1.4</f>
        <v>1.4</v>
      </c>
      <c r="J18" s="27">
        <f t="shared" si="1"/>
        <v>1.196</v>
      </c>
      <c r="L18" s="44"/>
      <c r="M18" s="43"/>
      <c r="N18" s="43"/>
      <c r="O18" s="43"/>
      <c r="P18" s="43"/>
    </row>
    <row r="19" spans="1:16" s="46" customFormat="1" ht="15.75" customHeight="1">
      <c r="A19" s="45" t="s">
        <v>9</v>
      </c>
      <c r="B19" s="50" t="s">
        <v>56</v>
      </c>
      <c r="C19" s="49" t="s">
        <v>32</v>
      </c>
      <c r="D19" s="27">
        <v>0.0504</v>
      </c>
      <c r="E19" s="72">
        <v>0</v>
      </c>
      <c r="F19" s="72"/>
      <c r="G19" s="27">
        <f t="shared" si="0"/>
        <v>0.0504</v>
      </c>
      <c r="H19" s="27">
        <v>0</v>
      </c>
      <c r="I19" s="27">
        <f>1.6*1.4</f>
        <v>2.2399999999999998</v>
      </c>
      <c r="J19" s="27">
        <f t="shared" si="1"/>
        <v>2.1895999999999995</v>
      </c>
      <c r="L19" s="44"/>
      <c r="M19" s="43"/>
      <c r="N19" s="43"/>
      <c r="O19" s="43"/>
      <c r="P19" s="43"/>
    </row>
    <row r="20" spans="1:16" s="46" customFormat="1" ht="15.75" customHeight="1">
      <c r="A20" s="45" t="s">
        <v>10</v>
      </c>
      <c r="B20" s="47" t="s">
        <v>57</v>
      </c>
      <c r="C20" s="49" t="s">
        <v>41</v>
      </c>
      <c r="D20" s="27">
        <v>0.196</v>
      </c>
      <c r="E20" s="72">
        <v>0</v>
      </c>
      <c r="F20" s="72"/>
      <c r="G20" s="27">
        <f t="shared" si="0"/>
        <v>0.196</v>
      </c>
      <c r="H20" s="27">
        <v>0</v>
      </c>
      <c r="I20" s="27">
        <f>1*1.4</f>
        <v>1.4</v>
      </c>
      <c r="J20" s="27">
        <f t="shared" si="1"/>
        <v>1.204</v>
      </c>
      <c r="L20" s="44"/>
      <c r="M20" s="43"/>
      <c r="N20" s="43"/>
      <c r="O20" s="43"/>
      <c r="P20" s="43"/>
    </row>
    <row r="21" spans="1:16" s="46" customFormat="1" ht="15.75" customHeight="1">
      <c r="A21" s="45" t="s">
        <v>11</v>
      </c>
      <c r="B21" s="50" t="s">
        <v>58</v>
      </c>
      <c r="C21" s="49" t="s">
        <v>30</v>
      </c>
      <c r="D21" s="27">
        <v>0.115</v>
      </c>
      <c r="E21" s="72">
        <v>0</v>
      </c>
      <c r="F21" s="72"/>
      <c r="G21" s="27">
        <f t="shared" si="0"/>
        <v>0.115</v>
      </c>
      <c r="H21" s="27">
        <v>0</v>
      </c>
      <c r="I21" s="27">
        <f>1.6*1.4</f>
        <v>2.2399999999999998</v>
      </c>
      <c r="J21" s="27">
        <f t="shared" si="1"/>
        <v>2.1249999999999996</v>
      </c>
      <c r="L21" s="44"/>
      <c r="M21" s="43"/>
      <c r="N21" s="43"/>
      <c r="O21" s="43"/>
      <c r="P21" s="43"/>
    </row>
    <row r="22" spans="1:16" s="46" customFormat="1" ht="15.75" customHeight="1">
      <c r="A22" s="45" t="s">
        <v>12</v>
      </c>
      <c r="B22" s="50" t="s">
        <v>59</v>
      </c>
      <c r="C22" s="42" t="s">
        <v>30</v>
      </c>
      <c r="D22" s="27">
        <v>0.306</v>
      </c>
      <c r="E22" s="72">
        <v>0</v>
      </c>
      <c r="F22" s="72"/>
      <c r="G22" s="27">
        <f t="shared" si="0"/>
        <v>0.306</v>
      </c>
      <c r="H22" s="27">
        <v>0</v>
      </c>
      <c r="I22" s="27">
        <f>1.6*1.4</f>
        <v>2.2399999999999998</v>
      </c>
      <c r="J22" s="27">
        <f t="shared" si="1"/>
        <v>1.9339999999999997</v>
      </c>
      <c r="L22" s="44"/>
      <c r="M22" s="43"/>
      <c r="N22" s="43"/>
      <c r="O22" s="43"/>
      <c r="P22" s="43"/>
    </row>
    <row r="23" spans="1:16" s="46" customFormat="1" ht="15.75" customHeight="1">
      <c r="A23" s="45" t="s">
        <v>13</v>
      </c>
      <c r="B23" s="50" t="s">
        <v>18</v>
      </c>
      <c r="C23" s="49" t="s">
        <v>30</v>
      </c>
      <c r="D23" s="27">
        <v>0.082</v>
      </c>
      <c r="E23" s="72">
        <v>0</v>
      </c>
      <c r="F23" s="72"/>
      <c r="G23" s="27">
        <f t="shared" si="0"/>
        <v>0.082</v>
      </c>
      <c r="H23" s="27">
        <v>0</v>
      </c>
      <c r="I23" s="27">
        <f>1.6*1.4</f>
        <v>2.2399999999999998</v>
      </c>
      <c r="J23" s="27">
        <f>I23-G23</f>
        <v>2.158</v>
      </c>
      <c r="L23" s="44"/>
      <c r="M23" s="43"/>
      <c r="N23" s="43"/>
      <c r="O23" s="43"/>
      <c r="P23" s="43"/>
    </row>
    <row r="24" spans="1:16" s="46" customFormat="1" ht="15.75" customHeight="1">
      <c r="A24" s="51" t="s">
        <v>14</v>
      </c>
      <c r="B24" s="50" t="s">
        <v>61</v>
      </c>
      <c r="C24" s="49" t="s">
        <v>39</v>
      </c>
      <c r="D24" s="27">
        <v>1.593</v>
      </c>
      <c r="E24" s="72">
        <v>0</v>
      </c>
      <c r="F24" s="72"/>
      <c r="G24" s="27">
        <f>D24</f>
        <v>1.593</v>
      </c>
      <c r="H24" s="27">
        <v>0</v>
      </c>
      <c r="I24" s="27">
        <f>1.6*1.4</f>
        <v>2.2399999999999998</v>
      </c>
      <c r="J24" s="27">
        <f>I24-G24</f>
        <v>0.6469999999999998</v>
      </c>
      <c r="L24" s="44"/>
      <c r="M24" s="43"/>
      <c r="N24" s="43"/>
      <c r="O24" s="43"/>
      <c r="P24" s="43"/>
    </row>
    <row r="25" spans="1:16" s="46" customFormat="1" ht="15.75" customHeight="1">
      <c r="A25" s="51" t="s">
        <v>15</v>
      </c>
      <c r="B25" s="50" t="s">
        <v>62</v>
      </c>
      <c r="C25" s="49" t="s">
        <v>30</v>
      </c>
      <c r="D25" s="27">
        <v>0.539</v>
      </c>
      <c r="E25" s="72">
        <v>0</v>
      </c>
      <c r="F25" s="72"/>
      <c r="G25" s="27">
        <f>D25</f>
        <v>0.539</v>
      </c>
      <c r="H25" s="27">
        <v>0</v>
      </c>
      <c r="I25" s="27">
        <f>1.6*1.4</f>
        <v>2.2399999999999998</v>
      </c>
      <c r="J25" s="27">
        <f>I25-G25</f>
        <v>1.7009999999999996</v>
      </c>
      <c r="L25" s="44"/>
      <c r="M25" s="43"/>
      <c r="N25" s="43"/>
      <c r="O25" s="43"/>
      <c r="P25" s="43"/>
    </row>
    <row r="26" spans="1:16" s="46" customFormat="1" ht="15.75" customHeight="1">
      <c r="A26" s="51" t="s">
        <v>60</v>
      </c>
      <c r="B26" s="50" t="s">
        <v>63</v>
      </c>
      <c r="C26" s="49" t="s">
        <v>29</v>
      </c>
      <c r="D26" s="27">
        <v>0.305</v>
      </c>
      <c r="E26" s="72">
        <v>0</v>
      </c>
      <c r="F26" s="72"/>
      <c r="G26" s="27">
        <f>D26</f>
        <v>0.305</v>
      </c>
      <c r="H26" s="27">
        <v>0</v>
      </c>
      <c r="I26" s="27">
        <f>2.5*1.4</f>
        <v>3.5</v>
      </c>
      <c r="J26" s="27">
        <f>I26-G26</f>
        <v>3.195</v>
      </c>
      <c r="L26" s="44"/>
      <c r="M26" s="43"/>
      <c r="N26" s="43"/>
      <c r="O26" s="43"/>
      <c r="P26" s="43"/>
    </row>
    <row r="27" spans="1:16" s="14" customFormat="1" ht="15.75" customHeight="1">
      <c r="A27" s="15"/>
      <c r="B27" s="16" t="s">
        <v>17</v>
      </c>
      <c r="C27" s="20">
        <v>77.9</v>
      </c>
      <c r="D27" s="18">
        <f>SUM(D10:D26)</f>
        <v>4.7543999999999995</v>
      </c>
      <c r="E27" s="86">
        <v>0</v>
      </c>
      <c r="F27" s="86"/>
      <c r="G27" s="18">
        <f>SUM(G10:G26)</f>
        <v>4.7543999999999995</v>
      </c>
      <c r="H27" s="18">
        <v>0</v>
      </c>
      <c r="I27" s="18">
        <f>SUM(I10:I26)</f>
        <v>50.26</v>
      </c>
      <c r="J27" s="18">
        <f>SUM(J10:K26)+J8</f>
        <v>47.7426</v>
      </c>
      <c r="K27" s="13"/>
      <c r="L27" s="12"/>
      <c r="M27" s="11"/>
      <c r="N27" s="11"/>
      <c r="O27" s="11"/>
      <c r="P27" s="10"/>
    </row>
    <row r="28" spans="1:16" s="14" customFormat="1" ht="15.75" customHeight="1">
      <c r="A28" s="15"/>
      <c r="B28" s="16" t="s">
        <v>44</v>
      </c>
      <c r="C28" s="17"/>
      <c r="D28" s="18"/>
      <c r="E28" s="25"/>
      <c r="F28" s="26"/>
      <c r="G28" s="18"/>
      <c r="H28" s="18"/>
      <c r="I28" s="18"/>
      <c r="J28" s="18"/>
      <c r="K28" s="13"/>
      <c r="L28" s="12"/>
      <c r="M28" s="11"/>
      <c r="N28" s="11"/>
      <c r="O28" s="11"/>
      <c r="P28" s="10"/>
    </row>
    <row r="29" spans="1:15" ht="18" customHeight="1">
      <c r="A29" s="2"/>
      <c r="B29" s="16" t="s">
        <v>45</v>
      </c>
      <c r="C29" s="3"/>
      <c r="D29" s="2"/>
      <c r="E29" s="61"/>
      <c r="F29" s="62"/>
      <c r="G29" s="2"/>
      <c r="H29" s="2"/>
      <c r="I29" s="2"/>
      <c r="J29" s="18">
        <v>47.743</v>
      </c>
      <c r="K29" s="6"/>
      <c r="L29" s="9"/>
      <c r="M29" s="7"/>
      <c r="N29" s="7"/>
      <c r="O29" s="7"/>
    </row>
    <row r="30" spans="1:15" ht="18" customHeight="1">
      <c r="A30" s="79" t="s">
        <v>67</v>
      </c>
      <c r="B30" s="79"/>
      <c r="C30" s="79"/>
      <c r="D30" s="79"/>
      <c r="E30" s="79"/>
      <c r="F30" s="79"/>
      <c r="G30" s="79"/>
      <c r="H30" s="79"/>
      <c r="I30" s="79"/>
      <c r="J30" s="79"/>
      <c r="K30" s="6"/>
      <c r="L30" s="9"/>
      <c r="M30" s="7"/>
      <c r="N30" s="7"/>
      <c r="O30" s="7"/>
    </row>
    <row r="31" spans="1:10" s="10" customFormat="1" ht="18" customHeight="1">
      <c r="A31" s="56" t="s">
        <v>43</v>
      </c>
      <c r="B31" s="57"/>
      <c r="C31" s="57"/>
      <c r="D31" s="57"/>
      <c r="E31" s="57"/>
      <c r="F31" s="57"/>
      <c r="G31" s="57"/>
      <c r="H31" s="57"/>
      <c r="I31" s="57"/>
      <c r="J31" s="58"/>
    </row>
    <row r="32" spans="1:16" s="34" customFormat="1" ht="18" customHeight="1">
      <c r="A32" s="39" t="s">
        <v>0</v>
      </c>
      <c r="B32" s="40" t="s">
        <v>68</v>
      </c>
      <c r="C32" s="38" t="s">
        <v>35</v>
      </c>
      <c r="D32" s="31">
        <v>3.613</v>
      </c>
      <c r="E32" s="68">
        <v>0</v>
      </c>
      <c r="F32" s="68"/>
      <c r="G32" s="31">
        <f>D32</f>
        <v>3.613</v>
      </c>
      <c r="H32" s="31">
        <v>0</v>
      </c>
      <c r="I32" s="31">
        <f>16*1.4</f>
        <v>22.4</v>
      </c>
      <c r="J32" s="31">
        <f>I32-G32</f>
        <v>18.787</v>
      </c>
      <c r="L32" s="35"/>
      <c r="M32" s="36"/>
      <c r="N32" s="36"/>
      <c r="O32" s="36"/>
      <c r="P32" s="36"/>
    </row>
    <row r="33" spans="1:16" s="34" customFormat="1" ht="18" customHeight="1">
      <c r="A33" s="39" t="s">
        <v>1</v>
      </c>
      <c r="B33" s="40" t="s">
        <v>69</v>
      </c>
      <c r="C33" s="38" t="s">
        <v>31</v>
      </c>
      <c r="D33" s="31">
        <v>0.425</v>
      </c>
      <c r="E33" s="68">
        <v>0</v>
      </c>
      <c r="F33" s="68"/>
      <c r="G33" s="31">
        <f aca="true" t="shared" si="2" ref="G33:G47">D33</f>
        <v>0.425</v>
      </c>
      <c r="H33" s="31">
        <v>0</v>
      </c>
      <c r="I33" s="27">
        <f>6.3*1.4</f>
        <v>8.819999999999999</v>
      </c>
      <c r="J33" s="31">
        <f aca="true" t="shared" si="3" ref="J33:J46">I33-G33</f>
        <v>8.394999999999998</v>
      </c>
      <c r="L33" s="35"/>
      <c r="M33" s="36"/>
      <c r="N33" s="36"/>
      <c r="O33" s="36"/>
      <c r="P33" s="36"/>
    </row>
    <row r="34" spans="1:16" s="34" customFormat="1" ht="18" customHeight="1">
      <c r="A34" s="39" t="s">
        <v>2</v>
      </c>
      <c r="B34" s="40" t="s">
        <v>70</v>
      </c>
      <c r="C34" s="38" t="s">
        <v>36</v>
      </c>
      <c r="D34" s="31">
        <v>1.881</v>
      </c>
      <c r="E34" s="68">
        <v>0</v>
      </c>
      <c r="F34" s="68"/>
      <c r="G34" s="31">
        <f t="shared" si="2"/>
        <v>1.881</v>
      </c>
      <c r="H34" s="31">
        <v>0</v>
      </c>
      <c r="I34" s="31">
        <f>10*1.4</f>
        <v>14</v>
      </c>
      <c r="J34" s="31">
        <f t="shared" si="3"/>
        <v>12.119</v>
      </c>
      <c r="L34" s="35"/>
      <c r="M34" s="36"/>
      <c r="N34" s="36"/>
      <c r="O34" s="36"/>
      <c r="P34" s="36"/>
    </row>
    <row r="35" spans="1:16" s="34" customFormat="1" ht="18" customHeight="1">
      <c r="A35" s="39" t="s">
        <v>3</v>
      </c>
      <c r="B35" s="40" t="s">
        <v>71</v>
      </c>
      <c r="C35" s="38" t="s">
        <v>96</v>
      </c>
      <c r="D35" s="31">
        <v>0.703</v>
      </c>
      <c r="E35" s="68">
        <v>0</v>
      </c>
      <c r="F35" s="68"/>
      <c r="G35" s="31">
        <f t="shared" si="2"/>
        <v>0.703</v>
      </c>
      <c r="H35" s="31">
        <v>0</v>
      </c>
      <c r="I35" s="31">
        <f>4*1.4</f>
        <v>5.6</v>
      </c>
      <c r="J35" s="31">
        <f t="shared" si="3"/>
        <v>4.896999999999999</v>
      </c>
      <c r="L35" s="35"/>
      <c r="M35" s="36"/>
      <c r="N35" s="36"/>
      <c r="O35" s="36"/>
      <c r="P35" s="36"/>
    </row>
    <row r="36" spans="1:16" s="34" customFormat="1" ht="18" customHeight="1">
      <c r="A36" s="39" t="s">
        <v>4</v>
      </c>
      <c r="B36" s="40" t="s">
        <v>72</v>
      </c>
      <c r="C36" s="38" t="s">
        <v>30</v>
      </c>
      <c r="D36" s="31">
        <v>0.599</v>
      </c>
      <c r="E36" s="68">
        <v>0</v>
      </c>
      <c r="F36" s="68"/>
      <c r="G36" s="31">
        <f t="shared" si="2"/>
        <v>0.599</v>
      </c>
      <c r="H36" s="31">
        <v>0</v>
      </c>
      <c r="I36" s="27">
        <f>1.6*1.4</f>
        <v>2.2399999999999998</v>
      </c>
      <c r="J36" s="31">
        <f t="shared" si="3"/>
        <v>1.6409999999999998</v>
      </c>
      <c r="L36" s="35"/>
      <c r="M36" s="36"/>
      <c r="N36" s="36"/>
      <c r="O36" s="36"/>
      <c r="P36" s="36"/>
    </row>
    <row r="37" spans="1:16" s="34" customFormat="1" ht="18" customHeight="1">
      <c r="A37" s="39" t="s">
        <v>5</v>
      </c>
      <c r="B37" s="40" t="s">
        <v>73</v>
      </c>
      <c r="C37" s="38" t="s">
        <v>97</v>
      </c>
      <c r="D37" s="31">
        <v>0.112</v>
      </c>
      <c r="E37" s="68">
        <v>0</v>
      </c>
      <c r="F37" s="68"/>
      <c r="G37" s="31">
        <f t="shared" si="2"/>
        <v>0.112</v>
      </c>
      <c r="H37" s="31">
        <v>0</v>
      </c>
      <c r="I37" s="27">
        <f>1*1.4</f>
        <v>1.4</v>
      </c>
      <c r="J37" s="31">
        <f t="shared" si="3"/>
        <v>1.2879999999999998</v>
      </c>
      <c r="L37" s="35"/>
      <c r="M37" s="36"/>
      <c r="N37" s="36"/>
      <c r="O37" s="36"/>
      <c r="P37" s="36"/>
    </row>
    <row r="38" spans="1:16" s="34" customFormat="1" ht="18" customHeight="1">
      <c r="A38" s="39" t="s">
        <v>6</v>
      </c>
      <c r="B38" s="40" t="s">
        <v>74</v>
      </c>
      <c r="C38" s="38" t="s">
        <v>98</v>
      </c>
      <c r="D38" s="31">
        <v>0.294</v>
      </c>
      <c r="E38" s="68">
        <v>0</v>
      </c>
      <c r="F38" s="68"/>
      <c r="G38" s="31">
        <f t="shared" si="2"/>
        <v>0.294</v>
      </c>
      <c r="H38" s="31">
        <v>0</v>
      </c>
      <c r="I38" s="31">
        <f>10*1.4</f>
        <v>14</v>
      </c>
      <c r="J38" s="31">
        <f t="shared" si="3"/>
        <v>13.706</v>
      </c>
      <c r="L38" s="35"/>
      <c r="M38" s="36"/>
      <c r="N38" s="36"/>
      <c r="O38" s="36"/>
      <c r="P38" s="36"/>
    </row>
    <row r="39" spans="1:16" s="34" customFormat="1" ht="18" customHeight="1">
      <c r="A39" s="39" t="s">
        <v>7</v>
      </c>
      <c r="B39" s="40" t="s">
        <v>75</v>
      </c>
      <c r="C39" s="38" t="s">
        <v>31</v>
      </c>
      <c r="D39" s="31">
        <v>0.147</v>
      </c>
      <c r="E39" s="68">
        <v>0</v>
      </c>
      <c r="F39" s="68"/>
      <c r="G39" s="31">
        <f t="shared" si="2"/>
        <v>0.147</v>
      </c>
      <c r="H39" s="31">
        <v>0</v>
      </c>
      <c r="I39" s="31">
        <f>6.3*1.4</f>
        <v>8.819999999999999</v>
      </c>
      <c r="J39" s="31">
        <f t="shared" si="3"/>
        <v>8.672999999999998</v>
      </c>
      <c r="L39" s="35"/>
      <c r="M39" s="36"/>
      <c r="N39" s="36"/>
      <c r="O39" s="36"/>
      <c r="P39" s="36"/>
    </row>
    <row r="40" spans="1:16" s="34" customFormat="1" ht="18" customHeight="1">
      <c r="A40" s="39" t="s">
        <v>8</v>
      </c>
      <c r="B40" s="40" t="s">
        <v>76</v>
      </c>
      <c r="C40" s="38" t="s">
        <v>29</v>
      </c>
      <c r="D40" s="31">
        <v>0.085</v>
      </c>
      <c r="E40" s="68">
        <v>0</v>
      </c>
      <c r="F40" s="68"/>
      <c r="G40" s="31">
        <f t="shared" si="2"/>
        <v>0.085</v>
      </c>
      <c r="H40" s="31">
        <v>0</v>
      </c>
      <c r="I40" s="31">
        <f>2.5*1.4</f>
        <v>3.5</v>
      </c>
      <c r="J40" s="31">
        <f t="shared" si="3"/>
        <v>3.415</v>
      </c>
      <c r="L40" s="35"/>
      <c r="M40" s="36"/>
      <c r="N40" s="36"/>
      <c r="O40" s="36"/>
      <c r="P40" s="36"/>
    </row>
    <row r="41" spans="1:16" s="34" customFormat="1" ht="18" customHeight="1">
      <c r="A41" s="39" t="s">
        <v>9</v>
      </c>
      <c r="B41" s="40" t="s">
        <v>77</v>
      </c>
      <c r="C41" s="38" t="s">
        <v>96</v>
      </c>
      <c r="D41" s="31">
        <v>0.003</v>
      </c>
      <c r="E41" s="68">
        <v>0</v>
      </c>
      <c r="F41" s="68"/>
      <c r="G41" s="31">
        <f t="shared" si="2"/>
        <v>0.003</v>
      </c>
      <c r="H41" s="31">
        <v>0</v>
      </c>
      <c r="I41" s="31">
        <f>1.6*1.4</f>
        <v>2.2399999999999998</v>
      </c>
      <c r="J41" s="31">
        <f t="shared" si="3"/>
        <v>2.2369999999999997</v>
      </c>
      <c r="L41" s="35"/>
      <c r="M41" s="36"/>
      <c r="N41" s="36"/>
      <c r="O41" s="36"/>
      <c r="P41" s="36"/>
    </row>
    <row r="42" spans="1:16" s="34" customFormat="1" ht="18" customHeight="1">
      <c r="A42" s="39" t="s">
        <v>10</v>
      </c>
      <c r="B42" s="40" t="s">
        <v>78</v>
      </c>
      <c r="C42" s="38" t="s">
        <v>29</v>
      </c>
      <c r="D42" s="31">
        <v>0.138</v>
      </c>
      <c r="E42" s="68">
        <v>0</v>
      </c>
      <c r="F42" s="68"/>
      <c r="G42" s="31">
        <f t="shared" si="2"/>
        <v>0.138</v>
      </c>
      <c r="H42" s="31">
        <v>0</v>
      </c>
      <c r="I42" s="27">
        <f>2.5*1.4</f>
        <v>3.5</v>
      </c>
      <c r="J42" s="31">
        <f t="shared" si="3"/>
        <v>3.362</v>
      </c>
      <c r="L42" s="35"/>
      <c r="M42" s="36"/>
      <c r="N42" s="36"/>
      <c r="O42" s="36"/>
      <c r="P42" s="36"/>
    </row>
    <row r="43" spans="1:16" s="34" customFormat="1" ht="18" customHeight="1">
      <c r="A43" s="39" t="s">
        <v>11</v>
      </c>
      <c r="B43" s="40" t="s">
        <v>79</v>
      </c>
      <c r="C43" s="38" t="s">
        <v>96</v>
      </c>
      <c r="D43" s="31">
        <v>0.196</v>
      </c>
      <c r="E43" s="68">
        <v>0</v>
      </c>
      <c r="F43" s="68"/>
      <c r="G43" s="31">
        <f t="shared" si="2"/>
        <v>0.196</v>
      </c>
      <c r="H43" s="31">
        <v>0</v>
      </c>
      <c r="I43" s="27">
        <f>1.6*1.4</f>
        <v>2.2399999999999998</v>
      </c>
      <c r="J43" s="31">
        <f t="shared" si="3"/>
        <v>2.0439999999999996</v>
      </c>
      <c r="L43" s="35"/>
      <c r="M43" s="36"/>
      <c r="N43" s="36"/>
      <c r="O43" s="36"/>
      <c r="P43" s="36"/>
    </row>
    <row r="44" spans="1:16" s="34" customFormat="1" ht="18" customHeight="1">
      <c r="A44" s="39" t="s">
        <v>12</v>
      </c>
      <c r="B44" s="40" t="s">
        <v>80</v>
      </c>
      <c r="C44" s="38" t="s">
        <v>29</v>
      </c>
      <c r="D44" s="31">
        <v>0.067</v>
      </c>
      <c r="E44" s="68">
        <v>0</v>
      </c>
      <c r="F44" s="68"/>
      <c r="G44" s="31">
        <f t="shared" si="2"/>
        <v>0.067</v>
      </c>
      <c r="H44" s="31">
        <v>0</v>
      </c>
      <c r="I44" s="27">
        <f>2.5*1.4</f>
        <v>3.5</v>
      </c>
      <c r="J44" s="31">
        <f t="shared" si="3"/>
        <v>3.433</v>
      </c>
      <c r="L44" s="35"/>
      <c r="M44" s="36"/>
      <c r="N44" s="36"/>
      <c r="O44" s="36"/>
      <c r="P44" s="36"/>
    </row>
    <row r="45" spans="1:16" s="34" customFormat="1" ht="18" customHeight="1">
      <c r="A45" s="39" t="s">
        <v>13</v>
      </c>
      <c r="B45" s="40" t="s">
        <v>81</v>
      </c>
      <c r="C45" s="38" t="s">
        <v>99</v>
      </c>
      <c r="D45" s="31">
        <v>0.207</v>
      </c>
      <c r="E45" s="68">
        <v>0</v>
      </c>
      <c r="F45" s="68"/>
      <c r="G45" s="31">
        <f t="shared" si="2"/>
        <v>0.207</v>
      </c>
      <c r="H45" s="31">
        <v>0</v>
      </c>
      <c r="I45" s="31">
        <f>1.6*1.4</f>
        <v>2.2399999999999998</v>
      </c>
      <c r="J45" s="31">
        <f t="shared" si="3"/>
        <v>2.033</v>
      </c>
      <c r="L45" s="35"/>
      <c r="M45" s="36"/>
      <c r="N45" s="36"/>
      <c r="O45" s="36"/>
      <c r="P45" s="36"/>
    </row>
    <row r="46" spans="1:16" s="34" customFormat="1" ht="18" customHeight="1">
      <c r="A46" s="39" t="s">
        <v>14</v>
      </c>
      <c r="B46" s="40" t="s">
        <v>82</v>
      </c>
      <c r="C46" s="38" t="s">
        <v>38</v>
      </c>
      <c r="D46" s="31">
        <v>0.05</v>
      </c>
      <c r="E46" s="68">
        <v>0</v>
      </c>
      <c r="F46" s="68"/>
      <c r="G46" s="31">
        <f t="shared" si="2"/>
        <v>0.05</v>
      </c>
      <c r="H46" s="31">
        <v>0</v>
      </c>
      <c r="I46" s="31">
        <f>1*1.4</f>
        <v>1.4</v>
      </c>
      <c r="J46" s="31">
        <f t="shared" si="3"/>
        <v>1.3499999999999999</v>
      </c>
      <c r="L46" s="35"/>
      <c r="M46" s="36"/>
      <c r="N46" s="36"/>
      <c r="O46" s="36"/>
      <c r="P46" s="36"/>
    </row>
    <row r="47" spans="1:16" s="34" customFormat="1" ht="18" customHeight="1">
      <c r="A47" s="39" t="s">
        <v>15</v>
      </c>
      <c r="B47" s="40" t="s">
        <v>83</v>
      </c>
      <c r="C47" s="38" t="s">
        <v>36</v>
      </c>
      <c r="D47" s="31">
        <v>0.162</v>
      </c>
      <c r="E47" s="68">
        <v>0</v>
      </c>
      <c r="F47" s="68"/>
      <c r="G47" s="31">
        <f t="shared" si="2"/>
        <v>0.162</v>
      </c>
      <c r="H47" s="31">
        <v>0</v>
      </c>
      <c r="I47" s="31">
        <f>10*1.4</f>
        <v>14</v>
      </c>
      <c r="J47" s="31">
        <f>I47-G47</f>
        <v>13.838</v>
      </c>
      <c r="L47" s="35"/>
      <c r="M47" s="36"/>
      <c r="N47" s="36"/>
      <c r="O47" s="36"/>
      <c r="P47" s="36"/>
    </row>
    <row r="48" spans="1:16" s="34" customFormat="1" ht="18" customHeight="1">
      <c r="A48" s="39" t="s">
        <v>60</v>
      </c>
      <c r="B48" s="40" t="s">
        <v>84</v>
      </c>
      <c r="C48" s="38" t="s">
        <v>34</v>
      </c>
      <c r="D48" s="31">
        <v>1.06</v>
      </c>
      <c r="E48" s="68">
        <v>0</v>
      </c>
      <c r="F48" s="68"/>
      <c r="G48" s="31">
        <f aca="true" t="shared" si="4" ref="G48:G54">D48</f>
        <v>1.06</v>
      </c>
      <c r="H48" s="31">
        <v>0</v>
      </c>
      <c r="I48" s="31">
        <f>1*1.4</f>
        <v>1.4</v>
      </c>
      <c r="J48" s="31">
        <f aca="true" t="shared" si="5" ref="J48:J53">I48-G48</f>
        <v>0.33999999999999986</v>
      </c>
      <c r="L48" s="35"/>
      <c r="M48" s="36"/>
      <c r="N48" s="36"/>
      <c r="O48" s="36"/>
      <c r="P48" s="36"/>
    </row>
    <row r="49" spans="1:16" s="34" customFormat="1" ht="18" customHeight="1">
      <c r="A49" s="39" t="s">
        <v>64</v>
      </c>
      <c r="B49" s="40" t="s">
        <v>90</v>
      </c>
      <c r="C49" s="38" t="s">
        <v>37</v>
      </c>
      <c r="D49" s="31">
        <v>0.163</v>
      </c>
      <c r="E49" s="68">
        <v>0</v>
      </c>
      <c r="F49" s="68"/>
      <c r="G49" s="31">
        <f t="shared" si="4"/>
        <v>0.163</v>
      </c>
      <c r="H49" s="31">
        <v>0</v>
      </c>
      <c r="I49" s="31">
        <f>1.6*1.4</f>
        <v>2.2399999999999998</v>
      </c>
      <c r="J49" s="31">
        <f t="shared" si="5"/>
        <v>2.077</v>
      </c>
      <c r="L49" s="35"/>
      <c r="M49" s="36"/>
      <c r="N49" s="36"/>
      <c r="O49" s="36"/>
      <c r="P49" s="36"/>
    </row>
    <row r="50" spans="1:16" s="34" customFormat="1" ht="18" customHeight="1">
      <c r="A50" s="39" t="s">
        <v>85</v>
      </c>
      <c r="B50" s="40" t="s">
        <v>91</v>
      </c>
      <c r="C50" s="38" t="s">
        <v>29</v>
      </c>
      <c r="D50" s="31">
        <v>0.191</v>
      </c>
      <c r="E50" s="68">
        <v>0</v>
      </c>
      <c r="F50" s="68"/>
      <c r="G50" s="31">
        <f t="shared" si="4"/>
        <v>0.191</v>
      </c>
      <c r="H50" s="31">
        <v>0</v>
      </c>
      <c r="I50" s="31">
        <f>2.5*1.4</f>
        <v>3.5</v>
      </c>
      <c r="J50" s="31">
        <f t="shared" si="5"/>
        <v>3.309</v>
      </c>
      <c r="L50" s="35"/>
      <c r="M50" s="36"/>
      <c r="N50" s="36"/>
      <c r="O50" s="36"/>
      <c r="P50" s="36"/>
    </row>
    <row r="51" spans="1:16" s="34" customFormat="1" ht="18" customHeight="1">
      <c r="A51" s="39" t="s">
        <v>86</v>
      </c>
      <c r="B51" s="40" t="s">
        <v>92</v>
      </c>
      <c r="C51" s="38" t="s">
        <v>30</v>
      </c>
      <c r="D51" s="31">
        <v>0.471</v>
      </c>
      <c r="E51" s="68">
        <v>0</v>
      </c>
      <c r="F51" s="68"/>
      <c r="G51" s="31">
        <f t="shared" si="4"/>
        <v>0.471</v>
      </c>
      <c r="H51" s="31">
        <v>0</v>
      </c>
      <c r="I51" s="31">
        <f>1.6*1.4</f>
        <v>2.2399999999999998</v>
      </c>
      <c r="J51" s="31">
        <f t="shared" si="5"/>
        <v>1.7689999999999997</v>
      </c>
      <c r="L51" s="35"/>
      <c r="M51" s="36"/>
      <c r="N51" s="36"/>
      <c r="O51" s="36"/>
      <c r="P51" s="36"/>
    </row>
    <row r="52" spans="1:16" s="34" customFormat="1" ht="18" customHeight="1">
      <c r="A52" s="39" t="s">
        <v>87</v>
      </c>
      <c r="B52" s="40" t="s">
        <v>93</v>
      </c>
      <c r="C52" s="38" t="s">
        <v>30</v>
      </c>
      <c r="D52" s="31">
        <v>0.245</v>
      </c>
      <c r="E52" s="68">
        <v>0</v>
      </c>
      <c r="F52" s="68"/>
      <c r="G52" s="31">
        <f t="shared" si="4"/>
        <v>0.245</v>
      </c>
      <c r="H52" s="31">
        <v>0</v>
      </c>
      <c r="I52" s="31">
        <f>1.6*1.4</f>
        <v>2.2399999999999998</v>
      </c>
      <c r="J52" s="31">
        <f t="shared" si="5"/>
        <v>1.9949999999999997</v>
      </c>
      <c r="L52" s="35"/>
      <c r="M52" s="36"/>
      <c r="N52" s="36"/>
      <c r="O52" s="36"/>
      <c r="P52" s="36"/>
    </row>
    <row r="53" spans="1:16" s="34" customFormat="1" ht="18" customHeight="1">
      <c r="A53" s="39" t="s">
        <v>88</v>
      </c>
      <c r="B53" s="40" t="s">
        <v>94</v>
      </c>
      <c r="C53" s="38" t="s">
        <v>30</v>
      </c>
      <c r="D53" s="31">
        <v>0.119</v>
      </c>
      <c r="E53" s="68">
        <v>0</v>
      </c>
      <c r="F53" s="68"/>
      <c r="G53" s="31">
        <f t="shared" si="4"/>
        <v>0.119</v>
      </c>
      <c r="H53" s="31">
        <v>0</v>
      </c>
      <c r="I53" s="31">
        <f>1.6*1.4</f>
        <v>2.2399999999999998</v>
      </c>
      <c r="J53" s="31">
        <f t="shared" si="5"/>
        <v>2.1209999999999996</v>
      </c>
      <c r="L53" s="35"/>
      <c r="M53" s="36"/>
      <c r="N53" s="36"/>
      <c r="O53" s="36"/>
      <c r="P53" s="36"/>
    </row>
    <row r="54" spans="1:16" s="34" customFormat="1" ht="18" customHeight="1">
      <c r="A54" s="39" t="s">
        <v>89</v>
      </c>
      <c r="B54" s="40" t="s">
        <v>95</v>
      </c>
      <c r="C54" s="38" t="s">
        <v>42</v>
      </c>
      <c r="D54" s="31">
        <v>0.179</v>
      </c>
      <c r="E54" s="68">
        <v>0</v>
      </c>
      <c r="F54" s="68"/>
      <c r="G54" s="31">
        <f t="shared" si="4"/>
        <v>0.179</v>
      </c>
      <c r="H54" s="31">
        <v>0</v>
      </c>
      <c r="I54" s="31">
        <f>4*1.4</f>
        <v>5.6</v>
      </c>
      <c r="J54" s="31">
        <f>I54-G54</f>
        <v>5.420999999999999</v>
      </c>
      <c r="L54" s="35"/>
      <c r="M54" s="36"/>
      <c r="N54" s="36"/>
      <c r="O54" s="36"/>
      <c r="P54" s="36"/>
    </row>
    <row r="55" spans="1:15" ht="18" customHeight="1">
      <c r="A55" s="22"/>
      <c r="B55" s="19" t="s">
        <v>17</v>
      </c>
      <c r="C55" s="20">
        <v>255.7</v>
      </c>
      <c r="D55" s="21">
        <f>SUM(D32:D54)</f>
        <v>11.110000000000005</v>
      </c>
      <c r="E55" s="80">
        <v>0</v>
      </c>
      <c r="F55" s="81"/>
      <c r="G55" s="21">
        <f>SUM(G32:G54)</f>
        <v>11.110000000000005</v>
      </c>
      <c r="H55" s="21">
        <f>SUM(H32:H47)</f>
        <v>0</v>
      </c>
      <c r="I55" s="21">
        <f>SUM(I32:I54)</f>
        <v>129.35999999999999</v>
      </c>
      <c r="J55" s="21">
        <f>SUM(J32:J54)</f>
        <v>118.24999999999997</v>
      </c>
      <c r="K55" s="6"/>
      <c r="L55" s="9"/>
      <c r="M55" s="7"/>
      <c r="N55" s="7"/>
      <c r="O55" s="7"/>
    </row>
    <row r="56" spans="1:16" s="14" customFormat="1" ht="15.75" customHeight="1">
      <c r="A56" s="15"/>
      <c r="B56" s="16" t="s">
        <v>44</v>
      </c>
      <c r="C56" s="17"/>
      <c r="D56" s="18"/>
      <c r="E56" s="25"/>
      <c r="F56" s="26"/>
      <c r="G56" s="18"/>
      <c r="H56" s="18"/>
      <c r="I56" s="18"/>
      <c r="J56" s="18"/>
      <c r="K56" s="13"/>
      <c r="L56" s="12"/>
      <c r="M56" s="11"/>
      <c r="N56" s="11"/>
      <c r="O56" s="11"/>
      <c r="P56" s="10"/>
    </row>
    <row r="57" spans="1:15" ht="18" customHeight="1">
      <c r="A57" s="2"/>
      <c r="B57" s="16" t="s">
        <v>45</v>
      </c>
      <c r="C57" s="3"/>
      <c r="D57" s="2"/>
      <c r="E57" s="61"/>
      <c r="F57" s="62"/>
      <c r="G57" s="2"/>
      <c r="H57" s="2"/>
      <c r="I57" s="2"/>
      <c r="J57" s="18">
        <v>118.25</v>
      </c>
      <c r="K57" s="6"/>
      <c r="L57" s="9"/>
      <c r="M57" s="7"/>
      <c r="N57" s="7"/>
      <c r="O57" s="7"/>
    </row>
    <row r="58" spans="1:15" ht="18" customHeight="1">
      <c r="A58" s="90" t="s">
        <v>100</v>
      </c>
      <c r="B58" s="91"/>
      <c r="C58" s="91"/>
      <c r="D58" s="91"/>
      <c r="E58" s="91"/>
      <c r="F58" s="91"/>
      <c r="G58" s="91"/>
      <c r="H58" s="91"/>
      <c r="I58" s="91"/>
      <c r="J58" s="91"/>
      <c r="K58" s="6"/>
      <c r="L58" s="89"/>
      <c r="M58" s="89"/>
      <c r="N58" s="89"/>
      <c r="O58" s="89"/>
    </row>
    <row r="59" spans="1:10" s="10" customFormat="1" ht="18" customHeight="1">
      <c r="A59" s="56" t="s">
        <v>43</v>
      </c>
      <c r="B59" s="57"/>
      <c r="C59" s="57"/>
      <c r="D59" s="57"/>
      <c r="E59" s="57"/>
      <c r="F59" s="57"/>
      <c r="G59" s="57"/>
      <c r="H59" s="57"/>
      <c r="I59" s="57"/>
      <c r="J59" s="58"/>
    </row>
    <row r="60" spans="1:16" s="34" customFormat="1" ht="18" customHeight="1">
      <c r="A60" s="28" t="s">
        <v>0</v>
      </c>
      <c r="B60" s="29" t="s">
        <v>101</v>
      </c>
      <c r="C60" s="38" t="s">
        <v>36</v>
      </c>
      <c r="D60" s="31">
        <v>4.09</v>
      </c>
      <c r="E60" s="76">
        <v>0</v>
      </c>
      <c r="F60" s="77"/>
      <c r="G60" s="33">
        <f>D60</f>
        <v>4.09</v>
      </c>
      <c r="H60" s="33">
        <v>0</v>
      </c>
      <c r="I60" s="33">
        <f>20*1.4</f>
        <v>28</v>
      </c>
      <c r="J60" s="33">
        <f>I60-G60</f>
        <v>23.91</v>
      </c>
      <c r="L60" s="35"/>
      <c r="M60" s="36"/>
      <c r="N60" s="36"/>
      <c r="O60" s="36"/>
      <c r="P60" s="36"/>
    </row>
    <row r="61" spans="1:16" s="34" customFormat="1" ht="18" customHeight="1">
      <c r="A61" s="28" t="s">
        <v>1</v>
      </c>
      <c r="B61" s="29" t="s">
        <v>102</v>
      </c>
      <c r="C61" s="38" t="s">
        <v>35</v>
      </c>
      <c r="D61" s="31">
        <v>2.032</v>
      </c>
      <c r="E61" s="76">
        <v>0</v>
      </c>
      <c r="F61" s="77"/>
      <c r="G61" s="33">
        <f aca="true" t="shared" si="6" ref="G61:G72">D61</f>
        <v>2.032</v>
      </c>
      <c r="H61" s="33">
        <v>0</v>
      </c>
      <c r="I61" s="33">
        <f>32*1.4</f>
        <v>44.8</v>
      </c>
      <c r="J61" s="33">
        <f aca="true" t="shared" si="7" ref="J61:J72">I61-G61</f>
        <v>42.768</v>
      </c>
      <c r="L61" s="35"/>
      <c r="M61" s="36"/>
      <c r="N61" s="36"/>
      <c r="O61" s="36"/>
      <c r="P61" s="36"/>
    </row>
    <row r="62" spans="1:16" s="34" customFormat="1" ht="18" customHeight="1">
      <c r="A62" s="28" t="s">
        <v>2</v>
      </c>
      <c r="B62" s="29" t="s">
        <v>103</v>
      </c>
      <c r="C62" s="38" t="s">
        <v>119</v>
      </c>
      <c r="D62" s="31">
        <v>0.113</v>
      </c>
      <c r="E62" s="76">
        <v>0</v>
      </c>
      <c r="F62" s="77"/>
      <c r="G62" s="33">
        <f t="shared" si="6"/>
        <v>0.113</v>
      </c>
      <c r="H62" s="33">
        <v>0</v>
      </c>
      <c r="I62" s="33">
        <f>1.6*1.4</f>
        <v>2.2399999999999998</v>
      </c>
      <c r="J62" s="33">
        <f t="shared" si="7"/>
        <v>2.127</v>
      </c>
      <c r="L62" s="35"/>
      <c r="M62" s="36"/>
      <c r="N62" s="36"/>
      <c r="O62" s="36"/>
      <c r="P62" s="36"/>
    </row>
    <row r="63" spans="1:16" s="34" customFormat="1" ht="18" customHeight="1">
      <c r="A63" s="28" t="s">
        <v>3</v>
      </c>
      <c r="B63" s="29" t="s">
        <v>104</v>
      </c>
      <c r="C63" s="38" t="s">
        <v>39</v>
      </c>
      <c r="D63" s="31">
        <v>1.604</v>
      </c>
      <c r="E63" s="76">
        <v>0</v>
      </c>
      <c r="F63" s="77"/>
      <c r="G63" s="33">
        <f t="shared" si="6"/>
        <v>1.604</v>
      </c>
      <c r="H63" s="33">
        <v>0</v>
      </c>
      <c r="I63" s="33">
        <f>4*1.4</f>
        <v>5.6</v>
      </c>
      <c r="J63" s="33">
        <f t="shared" si="7"/>
        <v>3.9959999999999996</v>
      </c>
      <c r="L63" s="35"/>
      <c r="M63" s="36"/>
      <c r="N63" s="36"/>
      <c r="O63" s="36"/>
      <c r="P63" s="36"/>
    </row>
    <row r="64" spans="1:16" s="34" customFormat="1" ht="18" customHeight="1">
      <c r="A64" s="28" t="s">
        <v>4</v>
      </c>
      <c r="B64" s="29" t="s">
        <v>105</v>
      </c>
      <c r="C64" s="38" t="s">
        <v>29</v>
      </c>
      <c r="D64" s="31">
        <v>0.239</v>
      </c>
      <c r="E64" s="76">
        <v>0</v>
      </c>
      <c r="F64" s="77"/>
      <c r="G64" s="33">
        <f t="shared" si="6"/>
        <v>0.239</v>
      </c>
      <c r="H64" s="33">
        <v>0</v>
      </c>
      <c r="I64" s="33">
        <f>2.5*1.4</f>
        <v>3.5</v>
      </c>
      <c r="J64" s="33">
        <f t="shared" si="7"/>
        <v>3.261</v>
      </c>
      <c r="L64" s="35"/>
      <c r="M64" s="36"/>
      <c r="N64" s="36"/>
      <c r="O64" s="36"/>
      <c r="P64" s="36"/>
    </row>
    <row r="65" spans="1:16" s="34" customFormat="1" ht="18" customHeight="1">
      <c r="A65" s="28" t="s">
        <v>5</v>
      </c>
      <c r="B65" s="29" t="s">
        <v>106</v>
      </c>
      <c r="C65" s="38" t="s">
        <v>30</v>
      </c>
      <c r="D65" s="31">
        <v>0.162</v>
      </c>
      <c r="E65" s="76">
        <v>0</v>
      </c>
      <c r="F65" s="77"/>
      <c r="G65" s="33">
        <f t="shared" si="6"/>
        <v>0.162</v>
      </c>
      <c r="H65" s="33">
        <v>0</v>
      </c>
      <c r="I65" s="33">
        <f>1.6*1.4</f>
        <v>2.2399999999999998</v>
      </c>
      <c r="J65" s="33">
        <f t="shared" si="7"/>
        <v>2.078</v>
      </c>
      <c r="L65" s="35"/>
      <c r="M65" s="36"/>
      <c r="N65" s="36"/>
      <c r="O65" s="36"/>
      <c r="P65" s="36"/>
    </row>
    <row r="66" spans="1:16" s="34" customFormat="1" ht="18" customHeight="1">
      <c r="A66" s="28" t="s">
        <v>6</v>
      </c>
      <c r="B66" s="29" t="s">
        <v>107</v>
      </c>
      <c r="C66" s="38" t="s">
        <v>42</v>
      </c>
      <c r="D66" s="31">
        <v>0.737</v>
      </c>
      <c r="E66" s="76">
        <v>0</v>
      </c>
      <c r="F66" s="77"/>
      <c r="G66" s="33">
        <f t="shared" si="6"/>
        <v>0.737</v>
      </c>
      <c r="H66" s="33">
        <v>0</v>
      </c>
      <c r="I66" s="33">
        <f>6.5*1.4</f>
        <v>9.1</v>
      </c>
      <c r="J66" s="33">
        <f t="shared" si="7"/>
        <v>8.363</v>
      </c>
      <c r="L66" s="35"/>
      <c r="M66" s="36"/>
      <c r="N66" s="36"/>
      <c r="O66" s="36"/>
      <c r="P66" s="36"/>
    </row>
    <row r="67" spans="1:16" s="34" customFormat="1" ht="18" customHeight="1">
      <c r="A67" s="28" t="s">
        <v>7</v>
      </c>
      <c r="B67" s="29" t="s">
        <v>108</v>
      </c>
      <c r="C67" s="38" t="s">
        <v>29</v>
      </c>
      <c r="D67" s="31">
        <v>0.446</v>
      </c>
      <c r="E67" s="76">
        <v>0</v>
      </c>
      <c r="F67" s="77"/>
      <c r="G67" s="33">
        <f t="shared" si="6"/>
        <v>0.446</v>
      </c>
      <c r="H67" s="33">
        <v>0</v>
      </c>
      <c r="I67" s="33">
        <f>2.5*1.4</f>
        <v>3.5</v>
      </c>
      <c r="J67" s="33">
        <f t="shared" si="7"/>
        <v>3.054</v>
      </c>
      <c r="L67" s="35"/>
      <c r="M67" s="36"/>
      <c r="N67" s="36"/>
      <c r="O67" s="36"/>
      <c r="P67" s="36"/>
    </row>
    <row r="68" spans="1:16" s="34" customFormat="1" ht="18" customHeight="1">
      <c r="A68" s="28" t="s">
        <v>8</v>
      </c>
      <c r="B68" s="29" t="s">
        <v>109</v>
      </c>
      <c r="C68" s="38" t="s">
        <v>39</v>
      </c>
      <c r="D68" s="31">
        <v>1.4</v>
      </c>
      <c r="E68" s="76">
        <v>0</v>
      </c>
      <c r="F68" s="77"/>
      <c r="G68" s="33">
        <f t="shared" si="6"/>
        <v>1.4</v>
      </c>
      <c r="H68" s="33">
        <v>0</v>
      </c>
      <c r="I68" s="33">
        <f>8*1.4</f>
        <v>11.2</v>
      </c>
      <c r="J68" s="33">
        <f t="shared" si="7"/>
        <v>9.799999999999999</v>
      </c>
      <c r="L68" s="35"/>
      <c r="M68" s="36"/>
      <c r="N68" s="36"/>
      <c r="O68" s="36"/>
      <c r="P68" s="36"/>
    </row>
    <row r="69" spans="1:16" s="34" customFormat="1" ht="18" customHeight="1">
      <c r="A69" s="28" t="s">
        <v>9</v>
      </c>
      <c r="B69" s="29" t="s">
        <v>110</v>
      </c>
      <c r="C69" s="38" t="s">
        <v>30</v>
      </c>
      <c r="D69" s="31">
        <v>0.034</v>
      </c>
      <c r="E69" s="76">
        <v>0</v>
      </c>
      <c r="F69" s="77"/>
      <c r="G69" s="33">
        <f t="shared" si="6"/>
        <v>0.034</v>
      </c>
      <c r="H69" s="33">
        <v>0</v>
      </c>
      <c r="I69" s="33">
        <f>1.6*1.4</f>
        <v>2.2399999999999998</v>
      </c>
      <c r="J69" s="33">
        <f t="shared" si="7"/>
        <v>2.206</v>
      </c>
      <c r="L69" s="35"/>
      <c r="M69" s="36"/>
      <c r="N69" s="36"/>
      <c r="O69" s="36"/>
      <c r="P69" s="36"/>
    </row>
    <row r="70" spans="1:16" s="34" customFormat="1" ht="18" customHeight="1">
      <c r="A70" s="28" t="s">
        <v>10</v>
      </c>
      <c r="B70" s="29" t="s">
        <v>111</v>
      </c>
      <c r="C70" s="38" t="s">
        <v>29</v>
      </c>
      <c r="D70" s="31">
        <v>0.131</v>
      </c>
      <c r="E70" s="76">
        <v>0</v>
      </c>
      <c r="F70" s="77"/>
      <c r="G70" s="33">
        <f t="shared" si="6"/>
        <v>0.131</v>
      </c>
      <c r="H70" s="33">
        <v>0</v>
      </c>
      <c r="I70" s="33">
        <f>2.5*1.4</f>
        <v>3.5</v>
      </c>
      <c r="J70" s="33">
        <f t="shared" si="7"/>
        <v>3.3689999999999998</v>
      </c>
      <c r="L70" s="35"/>
      <c r="M70" s="36"/>
      <c r="N70" s="36"/>
      <c r="O70" s="36"/>
      <c r="P70" s="36"/>
    </row>
    <row r="71" spans="1:16" s="34" customFormat="1" ht="18" customHeight="1">
      <c r="A71" s="28" t="s">
        <v>11</v>
      </c>
      <c r="B71" s="29" t="s">
        <v>112</v>
      </c>
      <c r="C71" s="38" t="s">
        <v>120</v>
      </c>
      <c r="D71" s="31">
        <v>0.236</v>
      </c>
      <c r="E71" s="76">
        <v>0</v>
      </c>
      <c r="F71" s="77"/>
      <c r="G71" s="33">
        <f t="shared" si="6"/>
        <v>0.236</v>
      </c>
      <c r="H71" s="33">
        <v>0</v>
      </c>
      <c r="I71" s="33">
        <f>1.8*1.4</f>
        <v>2.52</v>
      </c>
      <c r="J71" s="33">
        <f t="shared" si="7"/>
        <v>2.284</v>
      </c>
      <c r="L71" s="35"/>
      <c r="M71" s="36"/>
      <c r="N71" s="36"/>
      <c r="O71" s="36"/>
      <c r="P71" s="36"/>
    </row>
    <row r="72" spans="1:16" s="34" customFormat="1" ht="18" customHeight="1">
      <c r="A72" s="28" t="s">
        <v>12</v>
      </c>
      <c r="B72" s="29" t="s">
        <v>113</v>
      </c>
      <c r="C72" s="38" t="s">
        <v>37</v>
      </c>
      <c r="D72" s="31">
        <v>0.583</v>
      </c>
      <c r="E72" s="76">
        <v>0</v>
      </c>
      <c r="F72" s="77"/>
      <c r="G72" s="33">
        <f t="shared" si="6"/>
        <v>0.583</v>
      </c>
      <c r="H72" s="33">
        <v>0</v>
      </c>
      <c r="I72" s="33">
        <f>1.6*1.4</f>
        <v>2.2399999999999998</v>
      </c>
      <c r="J72" s="33">
        <f t="shared" si="7"/>
        <v>1.6569999999999998</v>
      </c>
      <c r="L72" s="35"/>
      <c r="M72" s="36"/>
      <c r="N72" s="36"/>
      <c r="O72" s="36"/>
      <c r="P72" s="36"/>
    </row>
    <row r="73" spans="1:16" s="34" customFormat="1" ht="18" customHeight="1">
      <c r="A73" s="28" t="s">
        <v>13</v>
      </c>
      <c r="B73" s="29" t="s">
        <v>114</v>
      </c>
      <c r="C73" s="38" t="s">
        <v>121</v>
      </c>
      <c r="D73" s="31">
        <v>0.291</v>
      </c>
      <c r="E73" s="76">
        <v>0</v>
      </c>
      <c r="F73" s="77"/>
      <c r="G73" s="33">
        <f>D73</f>
        <v>0.291</v>
      </c>
      <c r="H73" s="33">
        <v>0</v>
      </c>
      <c r="I73" s="33">
        <f>1.6*1.4</f>
        <v>2.2399999999999998</v>
      </c>
      <c r="J73" s="33">
        <f>I73-G73</f>
        <v>1.9489999999999998</v>
      </c>
      <c r="L73" s="35"/>
      <c r="M73" s="36"/>
      <c r="N73" s="36"/>
      <c r="O73" s="36"/>
      <c r="P73" s="36"/>
    </row>
    <row r="74" spans="1:16" s="34" customFormat="1" ht="18" customHeight="1">
      <c r="A74" s="28" t="s">
        <v>14</v>
      </c>
      <c r="B74" s="29" t="s">
        <v>115</v>
      </c>
      <c r="C74" s="38" t="s">
        <v>38</v>
      </c>
      <c r="D74" s="31">
        <v>0.096</v>
      </c>
      <c r="E74" s="76">
        <v>0</v>
      </c>
      <c r="F74" s="77"/>
      <c r="G74" s="33">
        <f>D74</f>
        <v>0.096</v>
      </c>
      <c r="H74" s="33">
        <v>0</v>
      </c>
      <c r="I74" s="33">
        <f>1*1.4</f>
        <v>1.4</v>
      </c>
      <c r="J74" s="33">
        <f>I74-G74</f>
        <v>1.3039999999999998</v>
      </c>
      <c r="L74" s="35"/>
      <c r="M74" s="36"/>
      <c r="N74" s="36"/>
      <c r="O74" s="36"/>
      <c r="P74" s="36"/>
    </row>
    <row r="75" spans="1:16" s="34" customFormat="1" ht="18" customHeight="1">
      <c r="A75" s="28" t="s">
        <v>15</v>
      </c>
      <c r="B75" s="29" t="s">
        <v>116</v>
      </c>
      <c r="C75" s="38" t="s">
        <v>30</v>
      </c>
      <c r="D75" s="31">
        <v>0.277</v>
      </c>
      <c r="E75" s="76">
        <v>0</v>
      </c>
      <c r="F75" s="77"/>
      <c r="G75" s="33">
        <f>D75</f>
        <v>0.277</v>
      </c>
      <c r="H75" s="33">
        <v>0</v>
      </c>
      <c r="I75" s="33">
        <f>3.2*1.4</f>
        <v>4.4799999999999995</v>
      </c>
      <c r="J75" s="33">
        <f>I75-G75</f>
        <v>4.202999999999999</v>
      </c>
      <c r="L75" s="35"/>
      <c r="M75" s="36"/>
      <c r="N75" s="36"/>
      <c r="O75" s="36"/>
      <c r="P75" s="36"/>
    </row>
    <row r="76" spans="1:16" s="34" customFormat="1" ht="18" customHeight="1">
      <c r="A76" s="28" t="s">
        <v>60</v>
      </c>
      <c r="B76" s="29" t="s">
        <v>117</v>
      </c>
      <c r="C76" s="38" t="s">
        <v>30</v>
      </c>
      <c r="D76" s="31">
        <v>0.372</v>
      </c>
      <c r="E76" s="76">
        <v>0</v>
      </c>
      <c r="F76" s="77"/>
      <c r="G76" s="33">
        <f>D76</f>
        <v>0.372</v>
      </c>
      <c r="H76" s="33">
        <v>0</v>
      </c>
      <c r="I76" s="33">
        <f>1.6*1.4</f>
        <v>2.2399999999999998</v>
      </c>
      <c r="J76" s="33">
        <f>I76-G76</f>
        <v>1.8679999999999999</v>
      </c>
      <c r="L76" s="35"/>
      <c r="M76" s="36"/>
      <c r="N76" s="36"/>
      <c r="O76" s="36"/>
      <c r="P76" s="36"/>
    </row>
    <row r="77" spans="1:16" s="34" customFormat="1" ht="18" customHeight="1">
      <c r="A77" s="28" t="s">
        <v>64</v>
      </c>
      <c r="B77" s="29" t="s">
        <v>118</v>
      </c>
      <c r="C77" s="38" t="s">
        <v>38</v>
      </c>
      <c r="D77" s="31">
        <v>0.162</v>
      </c>
      <c r="E77" s="76">
        <v>0</v>
      </c>
      <c r="F77" s="77"/>
      <c r="G77" s="33">
        <f>D77</f>
        <v>0.162</v>
      </c>
      <c r="H77" s="33">
        <v>0</v>
      </c>
      <c r="I77" s="33">
        <f>1*1.4</f>
        <v>1.4</v>
      </c>
      <c r="J77" s="33">
        <f>I77-G77</f>
        <v>1.238</v>
      </c>
      <c r="L77" s="35"/>
      <c r="M77" s="36"/>
      <c r="N77" s="36"/>
      <c r="O77" s="36"/>
      <c r="P77" s="36"/>
    </row>
    <row r="78" spans="1:15" ht="18" customHeight="1">
      <c r="A78" s="24"/>
      <c r="B78" s="19" t="s">
        <v>17</v>
      </c>
      <c r="C78" s="20">
        <v>132</v>
      </c>
      <c r="D78" s="23">
        <f>SUM(D60:D77)</f>
        <v>13.005000000000004</v>
      </c>
      <c r="E78" s="63">
        <v>0</v>
      </c>
      <c r="F78" s="64"/>
      <c r="G78" s="23">
        <f>SUM(G60:G77)</f>
        <v>13.005000000000004</v>
      </c>
      <c r="H78" s="23">
        <f>SUM(H60:H72)</f>
        <v>0</v>
      </c>
      <c r="I78" s="23">
        <f>SUM(I60:I77)</f>
        <v>132.43999999999997</v>
      </c>
      <c r="J78" s="23">
        <f>SUM(J60:J77)</f>
        <v>119.43499999999999</v>
      </c>
      <c r="K78" s="6"/>
      <c r="L78" s="9"/>
      <c r="M78" s="7"/>
      <c r="N78" s="7"/>
      <c r="O78" s="7"/>
    </row>
    <row r="79" spans="1:16" s="14" customFormat="1" ht="15.75" customHeight="1">
      <c r="A79" s="15"/>
      <c r="B79" s="16" t="s">
        <v>44</v>
      </c>
      <c r="C79" s="17"/>
      <c r="D79" s="18"/>
      <c r="E79" s="25"/>
      <c r="F79" s="26"/>
      <c r="G79" s="18"/>
      <c r="H79" s="18"/>
      <c r="I79" s="18"/>
      <c r="J79" s="18"/>
      <c r="K79" s="13"/>
      <c r="L79" s="12"/>
      <c r="M79" s="11"/>
      <c r="N79" s="11"/>
      <c r="O79" s="11"/>
      <c r="P79" s="10"/>
    </row>
    <row r="80" spans="1:15" ht="18" customHeight="1">
      <c r="A80" s="2"/>
      <c r="B80" s="16" t="s">
        <v>45</v>
      </c>
      <c r="C80" s="3"/>
      <c r="D80" s="2"/>
      <c r="E80" s="61"/>
      <c r="F80" s="62"/>
      <c r="G80" s="2"/>
      <c r="H80" s="2"/>
      <c r="I80" s="2"/>
      <c r="J80" s="23">
        <v>119.43499999999999</v>
      </c>
      <c r="K80" s="6"/>
      <c r="L80" s="9"/>
      <c r="M80" s="7"/>
      <c r="N80" s="7"/>
      <c r="O80" s="7"/>
    </row>
    <row r="81" spans="1:16" s="52" customFormat="1" ht="18" customHeight="1">
      <c r="A81" s="73" t="s">
        <v>122</v>
      </c>
      <c r="B81" s="74"/>
      <c r="C81" s="74"/>
      <c r="D81" s="74"/>
      <c r="E81" s="74"/>
      <c r="F81" s="74"/>
      <c r="G81" s="74"/>
      <c r="H81" s="74"/>
      <c r="I81" s="74"/>
      <c r="J81" s="75"/>
      <c r="L81" s="53"/>
      <c r="M81" s="54"/>
      <c r="N81" s="54"/>
      <c r="O81" s="54"/>
      <c r="P81" s="54"/>
    </row>
    <row r="82" spans="1:10" s="10" customFormat="1" ht="18" customHeight="1">
      <c r="A82" s="56" t="s">
        <v>183</v>
      </c>
      <c r="B82" s="57"/>
      <c r="C82" s="57"/>
      <c r="D82" s="57"/>
      <c r="E82" s="57"/>
      <c r="F82" s="57"/>
      <c r="G82" s="57"/>
      <c r="H82" s="57"/>
      <c r="I82" s="57"/>
      <c r="J82" s="58"/>
    </row>
    <row r="83" spans="1:16" s="34" customFormat="1" ht="18" customHeight="1">
      <c r="A83" s="28" t="s">
        <v>1</v>
      </c>
      <c r="B83" s="37" t="s">
        <v>124</v>
      </c>
      <c r="C83" s="38">
        <v>6.3</v>
      </c>
      <c r="D83" s="31">
        <v>0.156</v>
      </c>
      <c r="E83" s="59">
        <v>0</v>
      </c>
      <c r="F83" s="60"/>
      <c r="G83" s="32">
        <f>D83</f>
        <v>0.156</v>
      </c>
      <c r="H83" s="32">
        <v>0</v>
      </c>
      <c r="I83" s="33">
        <f>6.3*1.4</f>
        <v>8.819999999999999</v>
      </c>
      <c r="J83" s="33">
        <f>I83-G83</f>
        <v>8.663999999999998</v>
      </c>
      <c r="L83" s="35"/>
      <c r="M83" s="36"/>
      <c r="N83" s="36"/>
      <c r="O83" s="36"/>
      <c r="P83" s="36"/>
    </row>
    <row r="84" spans="1:10" s="10" customFormat="1" ht="18" customHeight="1">
      <c r="A84" s="78" t="s">
        <v>43</v>
      </c>
      <c r="B84" s="57"/>
      <c r="C84" s="57"/>
      <c r="D84" s="57"/>
      <c r="E84" s="57"/>
      <c r="F84" s="57"/>
      <c r="G84" s="57"/>
      <c r="H84" s="57"/>
      <c r="I84" s="57"/>
      <c r="J84" s="58"/>
    </row>
    <row r="85" spans="1:16" s="34" customFormat="1" ht="18" customHeight="1">
      <c r="A85" s="28" t="s">
        <v>0</v>
      </c>
      <c r="B85" s="29" t="s">
        <v>123</v>
      </c>
      <c r="C85" s="30" t="s">
        <v>36</v>
      </c>
      <c r="D85" s="31">
        <v>1.373</v>
      </c>
      <c r="E85" s="59">
        <v>0</v>
      </c>
      <c r="F85" s="60"/>
      <c r="G85" s="32">
        <f aca="true" t="shared" si="8" ref="G85:G92">D85</f>
        <v>1.373</v>
      </c>
      <c r="H85" s="32">
        <v>0</v>
      </c>
      <c r="I85" s="33">
        <f>10*1.4</f>
        <v>14</v>
      </c>
      <c r="J85" s="33">
        <f aca="true" t="shared" si="9" ref="J85:J92">I85-G85</f>
        <v>12.627</v>
      </c>
      <c r="L85" s="35"/>
      <c r="M85" s="36"/>
      <c r="N85" s="36"/>
      <c r="O85" s="36"/>
      <c r="P85" s="36"/>
    </row>
    <row r="86" spans="1:16" s="34" customFormat="1" ht="18" customHeight="1">
      <c r="A86" s="28" t="s">
        <v>2</v>
      </c>
      <c r="B86" s="29" t="s">
        <v>125</v>
      </c>
      <c r="C86" s="38" t="s">
        <v>41</v>
      </c>
      <c r="D86" s="31">
        <v>0.049</v>
      </c>
      <c r="E86" s="59">
        <v>0</v>
      </c>
      <c r="F86" s="60"/>
      <c r="G86" s="32">
        <f t="shared" si="8"/>
        <v>0.049</v>
      </c>
      <c r="H86" s="32">
        <v>0</v>
      </c>
      <c r="I86" s="33">
        <f>1*1.4</f>
        <v>1.4</v>
      </c>
      <c r="J86" s="33">
        <f t="shared" si="9"/>
        <v>1.351</v>
      </c>
      <c r="L86" s="35"/>
      <c r="M86" s="36"/>
      <c r="N86" s="36"/>
      <c r="O86" s="36"/>
      <c r="P86" s="36"/>
    </row>
    <row r="87" spans="1:16" s="34" customFormat="1" ht="18" customHeight="1">
      <c r="A87" s="28" t="s">
        <v>3</v>
      </c>
      <c r="B87" s="29" t="s">
        <v>126</v>
      </c>
      <c r="C87" s="38" t="s">
        <v>41</v>
      </c>
      <c r="D87" s="31">
        <v>0.096</v>
      </c>
      <c r="E87" s="59">
        <v>0</v>
      </c>
      <c r="F87" s="60"/>
      <c r="G87" s="32">
        <f t="shared" si="8"/>
        <v>0.096</v>
      </c>
      <c r="H87" s="32">
        <v>0</v>
      </c>
      <c r="I87" s="33">
        <f>1*1.4</f>
        <v>1.4</v>
      </c>
      <c r="J87" s="33">
        <f t="shared" si="9"/>
        <v>1.3039999999999998</v>
      </c>
      <c r="L87" s="35"/>
      <c r="M87" s="36"/>
      <c r="N87" s="36"/>
      <c r="O87" s="36"/>
      <c r="P87" s="36"/>
    </row>
    <row r="88" spans="1:16" s="34" customFormat="1" ht="18" customHeight="1">
      <c r="A88" s="28" t="s">
        <v>4</v>
      </c>
      <c r="B88" s="37" t="s">
        <v>127</v>
      </c>
      <c r="C88" s="38" t="s">
        <v>37</v>
      </c>
      <c r="D88" s="31">
        <v>0.098</v>
      </c>
      <c r="E88" s="59">
        <v>0</v>
      </c>
      <c r="F88" s="60"/>
      <c r="G88" s="32">
        <f t="shared" si="8"/>
        <v>0.098</v>
      </c>
      <c r="H88" s="32">
        <v>0</v>
      </c>
      <c r="I88" s="33">
        <f>1.6*1.4</f>
        <v>2.2399999999999998</v>
      </c>
      <c r="J88" s="33">
        <f t="shared" si="9"/>
        <v>2.142</v>
      </c>
      <c r="L88" s="35"/>
      <c r="M88" s="36"/>
      <c r="N88" s="36"/>
      <c r="O88" s="36"/>
      <c r="P88" s="36"/>
    </row>
    <row r="89" spans="1:16" s="34" customFormat="1" ht="18" customHeight="1">
      <c r="A89" s="28" t="s">
        <v>5</v>
      </c>
      <c r="B89" s="37" t="s">
        <v>128</v>
      </c>
      <c r="C89" s="38" t="s">
        <v>30</v>
      </c>
      <c r="D89" s="31">
        <v>0.016</v>
      </c>
      <c r="E89" s="59">
        <v>0</v>
      </c>
      <c r="F89" s="60"/>
      <c r="G89" s="32">
        <f t="shared" si="8"/>
        <v>0.016</v>
      </c>
      <c r="H89" s="32">
        <v>0</v>
      </c>
      <c r="I89" s="33">
        <f>1.6*1.4</f>
        <v>2.2399999999999998</v>
      </c>
      <c r="J89" s="33">
        <f t="shared" si="9"/>
        <v>2.2239999999999998</v>
      </c>
      <c r="L89" s="35"/>
      <c r="M89" s="36"/>
      <c r="N89" s="36"/>
      <c r="O89" s="36"/>
      <c r="P89" s="36"/>
    </row>
    <row r="90" spans="1:16" s="34" customFormat="1" ht="18" customHeight="1">
      <c r="A90" s="28" t="s">
        <v>6</v>
      </c>
      <c r="B90" s="29" t="s">
        <v>129</v>
      </c>
      <c r="C90" s="38" t="s">
        <v>33</v>
      </c>
      <c r="D90" s="31">
        <v>0.066</v>
      </c>
      <c r="E90" s="59">
        <v>0</v>
      </c>
      <c r="F90" s="60"/>
      <c r="G90" s="32">
        <f t="shared" si="8"/>
        <v>0.066</v>
      </c>
      <c r="H90" s="32">
        <v>0</v>
      </c>
      <c r="I90" s="33">
        <f>1*1.4</f>
        <v>1.4</v>
      </c>
      <c r="J90" s="33">
        <f t="shared" si="9"/>
        <v>1.3339999999999999</v>
      </c>
      <c r="L90" s="35"/>
      <c r="M90" s="36"/>
      <c r="N90" s="36"/>
      <c r="O90" s="36"/>
      <c r="P90" s="36"/>
    </row>
    <row r="91" spans="1:16" s="34" customFormat="1" ht="18" customHeight="1">
      <c r="A91" s="28" t="s">
        <v>7</v>
      </c>
      <c r="B91" s="37" t="s">
        <v>130</v>
      </c>
      <c r="C91" s="38" t="s">
        <v>29</v>
      </c>
      <c r="D91" s="31">
        <v>0.228</v>
      </c>
      <c r="E91" s="59">
        <v>0</v>
      </c>
      <c r="F91" s="60"/>
      <c r="G91" s="32">
        <f t="shared" si="8"/>
        <v>0.228</v>
      </c>
      <c r="H91" s="32">
        <v>0</v>
      </c>
      <c r="I91" s="33">
        <f>2.5*1.4</f>
        <v>3.5</v>
      </c>
      <c r="J91" s="33">
        <f t="shared" si="9"/>
        <v>3.272</v>
      </c>
      <c r="L91" s="35"/>
      <c r="M91" s="36"/>
      <c r="N91" s="36"/>
      <c r="O91" s="36"/>
      <c r="P91" s="36"/>
    </row>
    <row r="92" spans="1:16" s="34" customFormat="1" ht="18" customHeight="1">
      <c r="A92" s="28" t="s">
        <v>8</v>
      </c>
      <c r="B92" s="37" t="s">
        <v>131</v>
      </c>
      <c r="C92" s="38" t="s">
        <v>41</v>
      </c>
      <c r="D92" s="31">
        <v>0.016</v>
      </c>
      <c r="E92" s="59">
        <v>0</v>
      </c>
      <c r="F92" s="60"/>
      <c r="G92" s="32">
        <f t="shared" si="8"/>
        <v>0.016</v>
      </c>
      <c r="H92" s="32">
        <v>0</v>
      </c>
      <c r="I92" s="33">
        <f>1*1.4</f>
        <v>1.4</v>
      </c>
      <c r="J92" s="33">
        <f t="shared" si="9"/>
        <v>1.384</v>
      </c>
      <c r="L92" s="35"/>
      <c r="M92" s="36"/>
      <c r="N92" s="36"/>
      <c r="O92" s="36"/>
      <c r="P92" s="36"/>
    </row>
    <row r="93" spans="1:16" s="52" customFormat="1" ht="18" customHeight="1">
      <c r="A93" s="24"/>
      <c r="B93" s="19" t="s">
        <v>17</v>
      </c>
      <c r="C93" s="20">
        <v>48.4</v>
      </c>
      <c r="D93" s="23">
        <f>SUM(D85:D92)</f>
        <v>1.9420000000000002</v>
      </c>
      <c r="E93" s="63">
        <v>0</v>
      </c>
      <c r="F93" s="64"/>
      <c r="G93" s="23">
        <f>SUM(G79:G92)</f>
        <v>2.0980000000000003</v>
      </c>
      <c r="H93" s="23">
        <f>SUM(H79:H87)</f>
        <v>0</v>
      </c>
      <c r="I93" s="23">
        <f>SUM(I85:I92)</f>
        <v>27.579999999999995</v>
      </c>
      <c r="J93" s="23">
        <f>SUM(J85:J92)+J83</f>
        <v>34.302</v>
      </c>
      <c r="L93" s="53"/>
      <c r="M93" s="54"/>
      <c r="N93" s="54"/>
      <c r="O93" s="54"/>
      <c r="P93" s="54"/>
    </row>
    <row r="94" spans="1:16" s="14" customFormat="1" ht="15.75" customHeight="1">
      <c r="A94" s="15"/>
      <c r="B94" s="16" t="s">
        <v>44</v>
      </c>
      <c r="C94" s="17"/>
      <c r="D94" s="18"/>
      <c r="E94" s="25"/>
      <c r="F94" s="26"/>
      <c r="G94" s="18"/>
      <c r="H94" s="18"/>
      <c r="I94" s="18"/>
      <c r="J94" s="18"/>
      <c r="K94" s="13"/>
      <c r="L94" s="12"/>
      <c r="M94" s="11"/>
      <c r="N94" s="11"/>
      <c r="O94" s="11"/>
      <c r="P94" s="10"/>
    </row>
    <row r="95" spans="1:15" ht="18" customHeight="1">
      <c r="A95" s="2"/>
      <c r="B95" s="16" t="s">
        <v>45</v>
      </c>
      <c r="C95" s="3"/>
      <c r="D95" s="2"/>
      <c r="E95" s="61"/>
      <c r="F95" s="62"/>
      <c r="G95" s="2"/>
      <c r="H95" s="2"/>
      <c r="I95" s="2"/>
      <c r="J95" s="18">
        <f>J93</f>
        <v>34.302</v>
      </c>
      <c r="K95" s="6"/>
      <c r="L95" s="9"/>
      <c r="M95" s="7"/>
      <c r="N95" s="7"/>
      <c r="O95" s="7"/>
    </row>
    <row r="96" spans="1:10" ht="18">
      <c r="A96" s="69" t="s">
        <v>132</v>
      </c>
      <c r="B96" s="70"/>
      <c r="C96" s="70"/>
      <c r="D96" s="70"/>
      <c r="E96" s="70"/>
      <c r="F96" s="70"/>
      <c r="G96" s="70"/>
      <c r="H96" s="70"/>
      <c r="I96" s="70"/>
      <c r="J96" s="71"/>
    </row>
    <row r="97" spans="1:10" ht="18">
      <c r="A97" s="65" t="s">
        <v>43</v>
      </c>
      <c r="B97" s="66"/>
      <c r="C97" s="66"/>
      <c r="D97" s="66"/>
      <c r="E97" s="66"/>
      <c r="F97" s="66"/>
      <c r="G97" s="66"/>
      <c r="H97" s="66"/>
      <c r="I97" s="66"/>
      <c r="J97" s="67"/>
    </row>
    <row r="98" spans="1:10" ht="18">
      <c r="A98" s="39" t="s">
        <v>0</v>
      </c>
      <c r="B98" s="40" t="s">
        <v>133</v>
      </c>
      <c r="C98" s="38" t="s">
        <v>166</v>
      </c>
      <c r="D98" s="31">
        <v>2.616</v>
      </c>
      <c r="E98" s="68">
        <v>0</v>
      </c>
      <c r="F98" s="68"/>
      <c r="G98" s="31">
        <f>D98</f>
        <v>2.616</v>
      </c>
      <c r="H98" s="31">
        <v>0</v>
      </c>
      <c r="I98" s="31">
        <f>16*1.4</f>
        <v>22.4</v>
      </c>
      <c r="J98" s="31">
        <f>I98-G98</f>
        <v>19.784</v>
      </c>
    </row>
    <row r="99" spans="1:10" ht="18">
      <c r="A99" s="39" t="s">
        <v>1</v>
      </c>
      <c r="B99" s="40" t="s">
        <v>134</v>
      </c>
      <c r="C99" s="38" t="s">
        <v>35</v>
      </c>
      <c r="D99" s="31">
        <v>4.594</v>
      </c>
      <c r="E99" s="68">
        <v>0</v>
      </c>
      <c r="F99" s="68"/>
      <c r="G99" s="31">
        <f aca="true" t="shared" si="10" ref="G99:G120">D99</f>
        <v>4.594</v>
      </c>
      <c r="H99" s="31">
        <v>0</v>
      </c>
      <c r="I99" s="27">
        <f>32*1.4</f>
        <v>44.8</v>
      </c>
      <c r="J99" s="31">
        <f aca="true" t="shared" si="11" ref="J99:J112">I99-G99</f>
        <v>40.205999999999996</v>
      </c>
    </row>
    <row r="100" spans="1:10" ht="18">
      <c r="A100" s="39" t="s">
        <v>2</v>
      </c>
      <c r="B100" s="40" t="s">
        <v>135</v>
      </c>
      <c r="C100" s="38" t="s">
        <v>31</v>
      </c>
      <c r="D100" s="31">
        <v>0.373</v>
      </c>
      <c r="E100" s="68">
        <v>0</v>
      </c>
      <c r="F100" s="68"/>
      <c r="G100" s="31">
        <f t="shared" si="10"/>
        <v>0.373</v>
      </c>
      <c r="H100" s="31">
        <v>0</v>
      </c>
      <c r="I100" s="31">
        <f>12.6*1.4</f>
        <v>17.639999999999997</v>
      </c>
      <c r="J100" s="31">
        <f t="shared" si="11"/>
        <v>17.266999999999996</v>
      </c>
    </row>
    <row r="101" spans="1:10" ht="18">
      <c r="A101" s="39" t="s">
        <v>3</v>
      </c>
      <c r="B101" s="40" t="s">
        <v>136</v>
      </c>
      <c r="C101" s="38" t="s">
        <v>35</v>
      </c>
      <c r="D101" s="31">
        <v>4.811</v>
      </c>
      <c r="E101" s="68">
        <v>0</v>
      </c>
      <c r="F101" s="68"/>
      <c r="G101" s="31">
        <f t="shared" si="10"/>
        <v>4.811</v>
      </c>
      <c r="H101" s="31">
        <v>0</v>
      </c>
      <c r="I101" s="31">
        <f>32*1.4</f>
        <v>44.8</v>
      </c>
      <c r="J101" s="31">
        <f t="shared" si="11"/>
        <v>39.989</v>
      </c>
    </row>
    <row r="102" spans="1:10" ht="18">
      <c r="A102" s="39" t="s">
        <v>4</v>
      </c>
      <c r="B102" s="40" t="s">
        <v>137</v>
      </c>
      <c r="C102" s="38" t="s">
        <v>35</v>
      </c>
      <c r="D102" s="31">
        <v>3.57</v>
      </c>
      <c r="E102" s="68">
        <v>0</v>
      </c>
      <c r="F102" s="68"/>
      <c r="G102" s="31">
        <f t="shared" si="10"/>
        <v>3.57</v>
      </c>
      <c r="H102" s="31">
        <v>0</v>
      </c>
      <c r="I102" s="27">
        <f>32*1.4</f>
        <v>44.8</v>
      </c>
      <c r="J102" s="31">
        <f t="shared" si="11"/>
        <v>41.23</v>
      </c>
    </row>
    <row r="103" spans="1:10" ht="18">
      <c r="A103" s="39" t="s">
        <v>5</v>
      </c>
      <c r="B103" s="40" t="s">
        <v>138</v>
      </c>
      <c r="C103" s="38" t="s">
        <v>29</v>
      </c>
      <c r="D103" s="31">
        <v>0.577</v>
      </c>
      <c r="E103" s="68">
        <v>0</v>
      </c>
      <c r="F103" s="68"/>
      <c r="G103" s="31">
        <f t="shared" si="10"/>
        <v>0.577</v>
      </c>
      <c r="H103" s="31">
        <v>0</v>
      </c>
      <c r="I103" s="27">
        <f>2.5*1.4</f>
        <v>3.5</v>
      </c>
      <c r="J103" s="31">
        <f t="shared" si="11"/>
        <v>2.923</v>
      </c>
    </row>
    <row r="104" spans="1:10" ht="18">
      <c r="A104" s="39" t="s">
        <v>6</v>
      </c>
      <c r="B104" s="40" t="s">
        <v>139</v>
      </c>
      <c r="C104" s="38" t="s">
        <v>34</v>
      </c>
      <c r="D104" s="31">
        <v>0.376</v>
      </c>
      <c r="E104" s="68">
        <v>0</v>
      </c>
      <c r="F104" s="68"/>
      <c r="G104" s="31">
        <f t="shared" si="10"/>
        <v>0.376</v>
      </c>
      <c r="H104" s="31">
        <v>0</v>
      </c>
      <c r="I104" s="31">
        <f>1.6*1.4</f>
        <v>2.2399999999999998</v>
      </c>
      <c r="J104" s="31">
        <f t="shared" si="11"/>
        <v>1.8639999999999999</v>
      </c>
    </row>
    <row r="105" spans="1:10" ht="18">
      <c r="A105" s="39" t="s">
        <v>7</v>
      </c>
      <c r="B105" s="40" t="s">
        <v>140</v>
      </c>
      <c r="C105" s="38" t="s">
        <v>167</v>
      </c>
      <c r="D105" s="31">
        <v>0.735</v>
      </c>
      <c r="E105" s="68">
        <v>0</v>
      </c>
      <c r="F105" s="68"/>
      <c r="G105" s="31">
        <f t="shared" si="10"/>
        <v>0.735</v>
      </c>
      <c r="H105" s="31">
        <v>0</v>
      </c>
      <c r="I105" s="31">
        <f>1.8*1.4</f>
        <v>2.52</v>
      </c>
      <c r="J105" s="31">
        <f t="shared" si="11"/>
        <v>1.7850000000000001</v>
      </c>
    </row>
    <row r="106" spans="1:10" ht="18">
      <c r="A106" s="39" t="s">
        <v>8</v>
      </c>
      <c r="B106" s="40" t="s">
        <v>141</v>
      </c>
      <c r="C106" s="38" t="s">
        <v>39</v>
      </c>
      <c r="D106" s="31">
        <v>1.136</v>
      </c>
      <c r="E106" s="68">
        <v>0</v>
      </c>
      <c r="F106" s="68"/>
      <c r="G106" s="31">
        <f t="shared" si="10"/>
        <v>1.136</v>
      </c>
      <c r="H106" s="31">
        <v>0</v>
      </c>
      <c r="I106" s="31">
        <f>8*1.4</f>
        <v>11.2</v>
      </c>
      <c r="J106" s="31">
        <f t="shared" si="11"/>
        <v>10.064</v>
      </c>
    </row>
    <row r="107" spans="1:10" ht="18">
      <c r="A107" s="39" t="s">
        <v>9</v>
      </c>
      <c r="B107" s="40" t="s">
        <v>142</v>
      </c>
      <c r="C107" s="38" t="s">
        <v>168</v>
      </c>
      <c r="D107" s="31">
        <v>0.392</v>
      </c>
      <c r="E107" s="68">
        <v>0</v>
      </c>
      <c r="F107" s="68"/>
      <c r="G107" s="31">
        <f t="shared" si="10"/>
        <v>0.392</v>
      </c>
      <c r="H107" s="31">
        <v>0</v>
      </c>
      <c r="I107" s="31">
        <f>1.8*1.4</f>
        <v>2.52</v>
      </c>
      <c r="J107" s="31">
        <f t="shared" si="11"/>
        <v>2.128</v>
      </c>
    </row>
    <row r="108" spans="1:10" ht="18">
      <c r="A108" s="39" t="s">
        <v>10</v>
      </c>
      <c r="B108" s="40" t="s">
        <v>143</v>
      </c>
      <c r="C108" s="38" t="s">
        <v>168</v>
      </c>
      <c r="D108" s="31">
        <v>0.722</v>
      </c>
      <c r="E108" s="68">
        <v>0</v>
      </c>
      <c r="F108" s="68"/>
      <c r="G108" s="31">
        <f t="shared" si="10"/>
        <v>0.722</v>
      </c>
      <c r="H108" s="31">
        <v>0</v>
      </c>
      <c r="I108" s="27">
        <f>1.8*1.4</f>
        <v>2.52</v>
      </c>
      <c r="J108" s="31">
        <f t="shared" si="11"/>
        <v>1.798</v>
      </c>
    </row>
    <row r="109" spans="1:10" ht="18">
      <c r="A109" s="39" t="s">
        <v>11</v>
      </c>
      <c r="B109" s="40" t="s">
        <v>144</v>
      </c>
      <c r="C109" s="38" t="s">
        <v>33</v>
      </c>
      <c r="D109" s="31">
        <v>0.131</v>
      </c>
      <c r="E109" s="68">
        <v>0</v>
      </c>
      <c r="F109" s="68"/>
      <c r="G109" s="31">
        <f t="shared" si="10"/>
        <v>0.131</v>
      </c>
      <c r="H109" s="31">
        <v>0</v>
      </c>
      <c r="I109" s="27">
        <f>1*1.4</f>
        <v>1.4</v>
      </c>
      <c r="J109" s="31">
        <f t="shared" si="11"/>
        <v>1.269</v>
      </c>
    </row>
    <row r="110" spans="1:10" ht="18">
      <c r="A110" s="39" t="s">
        <v>12</v>
      </c>
      <c r="B110" s="40" t="s">
        <v>145</v>
      </c>
      <c r="C110" s="38" t="s">
        <v>29</v>
      </c>
      <c r="D110" s="31">
        <v>0.635</v>
      </c>
      <c r="E110" s="68">
        <v>0</v>
      </c>
      <c r="F110" s="68"/>
      <c r="G110" s="31">
        <f t="shared" si="10"/>
        <v>0.635</v>
      </c>
      <c r="H110" s="31">
        <v>0</v>
      </c>
      <c r="I110" s="27">
        <f>2.5*1.4</f>
        <v>3.5</v>
      </c>
      <c r="J110" s="31">
        <f t="shared" si="11"/>
        <v>2.865</v>
      </c>
    </row>
    <row r="111" spans="1:10" ht="18">
      <c r="A111" s="39" t="s">
        <v>13</v>
      </c>
      <c r="B111" s="40" t="s">
        <v>146</v>
      </c>
      <c r="C111" s="38" t="s">
        <v>37</v>
      </c>
      <c r="D111" s="31">
        <v>0.359</v>
      </c>
      <c r="E111" s="68">
        <v>0</v>
      </c>
      <c r="F111" s="68"/>
      <c r="G111" s="31">
        <f t="shared" si="10"/>
        <v>0.359</v>
      </c>
      <c r="H111" s="31">
        <v>0</v>
      </c>
      <c r="I111" s="31">
        <f>2.5*1.4</f>
        <v>3.5</v>
      </c>
      <c r="J111" s="31">
        <f t="shared" si="11"/>
        <v>3.141</v>
      </c>
    </row>
    <row r="112" spans="1:10" ht="18">
      <c r="A112" s="39" t="s">
        <v>14</v>
      </c>
      <c r="B112" s="40" t="s">
        <v>147</v>
      </c>
      <c r="C112" s="38" t="s">
        <v>31</v>
      </c>
      <c r="D112" s="31">
        <v>2.304</v>
      </c>
      <c r="E112" s="68">
        <v>0</v>
      </c>
      <c r="F112" s="68"/>
      <c r="G112" s="31">
        <f t="shared" si="10"/>
        <v>2.304</v>
      </c>
      <c r="H112" s="31">
        <v>0</v>
      </c>
      <c r="I112" s="31">
        <f>12.6*1.4</f>
        <v>17.639999999999997</v>
      </c>
      <c r="J112" s="31">
        <f t="shared" si="11"/>
        <v>15.335999999999997</v>
      </c>
    </row>
    <row r="113" spans="1:10" ht="18">
      <c r="A113" s="39" t="s">
        <v>15</v>
      </c>
      <c r="B113" s="40" t="s">
        <v>148</v>
      </c>
      <c r="C113" s="38" t="s">
        <v>29</v>
      </c>
      <c r="D113" s="31">
        <v>0.349</v>
      </c>
      <c r="E113" s="68">
        <v>0</v>
      </c>
      <c r="F113" s="68"/>
      <c r="G113" s="31">
        <f t="shared" si="10"/>
        <v>0.349</v>
      </c>
      <c r="H113" s="31">
        <v>0</v>
      </c>
      <c r="I113" s="31">
        <f>2.5*1.4</f>
        <v>3.5</v>
      </c>
      <c r="J113" s="31">
        <f>I113-G113</f>
        <v>3.151</v>
      </c>
    </row>
    <row r="114" spans="1:10" ht="18">
      <c r="A114" s="39" t="s">
        <v>60</v>
      </c>
      <c r="B114" s="40" t="s">
        <v>149</v>
      </c>
      <c r="C114" s="38" t="s">
        <v>39</v>
      </c>
      <c r="D114" s="31">
        <v>6.18</v>
      </c>
      <c r="E114" s="68">
        <v>0</v>
      </c>
      <c r="F114" s="68"/>
      <c r="G114" s="31">
        <f t="shared" si="10"/>
        <v>6.18</v>
      </c>
      <c r="H114" s="31">
        <v>0</v>
      </c>
      <c r="I114" s="31">
        <f>8*1.4</f>
        <v>11.2</v>
      </c>
      <c r="J114" s="31">
        <f aca="true" t="shared" si="12" ref="J114:J119">I114-G114</f>
        <v>5.02</v>
      </c>
    </row>
    <row r="115" spans="1:10" ht="18">
      <c r="A115" s="39" t="s">
        <v>64</v>
      </c>
      <c r="B115" s="40" t="s">
        <v>150</v>
      </c>
      <c r="C115" s="38" t="s">
        <v>30</v>
      </c>
      <c r="D115" s="31">
        <v>0.143</v>
      </c>
      <c r="E115" s="68">
        <v>0</v>
      </c>
      <c r="F115" s="68"/>
      <c r="G115" s="31">
        <f t="shared" si="10"/>
        <v>0.143</v>
      </c>
      <c r="H115" s="31">
        <v>0</v>
      </c>
      <c r="I115" s="31">
        <f>1.6*1.4</f>
        <v>2.2399999999999998</v>
      </c>
      <c r="J115" s="31">
        <f t="shared" si="12"/>
        <v>2.097</v>
      </c>
    </row>
    <row r="116" spans="1:10" ht="18">
      <c r="A116" s="39" t="s">
        <v>85</v>
      </c>
      <c r="B116" s="40" t="s">
        <v>151</v>
      </c>
      <c r="C116" s="38" t="s">
        <v>30</v>
      </c>
      <c r="D116" s="31">
        <v>0.555</v>
      </c>
      <c r="E116" s="68">
        <v>0</v>
      </c>
      <c r="F116" s="68"/>
      <c r="G116" s="31">
        <f t="shared" si="10"/>
        <v>0.555</v>
      </c>
      <c r="H116" s="31">
        <v>0</v>
      </c>
      <c r="I116" s="31">
        <f>3.2*1.4</f>
        <v>4.4799999999999995</v>
      </c>
      <c r="J116" s="31">
        <f t="shared" si="12"/>
        <v>3.9249999999999994</v>
      </c>
    </row>
    <row r="117" spans="1:10" ht="18">
      <c r="A117" s="39" t="s">
        <v>86</v>
      </c>
      <c r="B117" s="40" t="s">
        <v>152</v>
      </c>
      <c r="C117" s="38" t="s">
        <v>32</v>
      </c>
      <c r="D117" s="31">
        <v>0.381</v>
      </c>
      <c r="E117" s="68">
        <v>0</v>
      </c>
      <c r="F117" s="68"/>
      <c r="G117" s="31">
        <f t="shared" si="10"/>
        <v>0.381</v>
      </c>
      <c r="H117" s="31">
        <v>0</v>
      </c>
      <c r="I117" s="31">
        <f>2.5*1.4</f>
        <v>3.5</v>
      </c>
      <c r="J117" s="31">
        <f t="shared" si="12"/>
        <v>3.1189999999999998</v>
      </c>
    </row>
    <row r="118" spans="1:10" ht="18">
      <c r="A118" s="39" t="s">
        <v>87</v>
      </c>
      <c r="B118" s="40" t="s">
        <v>153</v>
      </c>
      <c r="C118" s="38" t="s">
        <v>31</v>
      </c>
      <c r="D118" s="31">
        <v>1.101</v>
      </c>
      <c r="E118" s="68">
        <v>0</v>
      </c>
      <c r="F118" s="68"/>
      <c r="G118" s="31">
        <f t="shared" si="10"/>
        <v>1.101</v>
      </c>
      <c r="H118" s="31">
        <v>0</v>
      </c>
      <c r="I118" s="31">
        <f>6.3*1.4</f>
        <v>8.819999999999999</v>
      </c>
      <c r="J118" s="31">
        <f t="shared" si="12"/>
        <v>7.7189999999999985</v>
      </c>
    </row>
    <row r="119" spans="1:10" ht="18">
      <c r="A119" s="39" t="s">
        <v>88</v>
      </c>
      <c r="B119" s="40" t="s">
        <v>154</v>
      </c>
      <c r="C119" s="38" t="s">
        <v>169</v>
      </c>
      <c r="D119" s="31">
        <v>3.223</v>
      </c>
      <c r="E119" s="68">
        <v>0</v>
      </c>
      <c r="F119" s="68"/>
      <c r="G119" s="31">
        <f t="shared" si="10"/>
        <v>3.223</v>
      </c>
      <c r="H119" s="31">
        <v>0</v>
      </c>
      <c r="I119" s="31">
        <f>8*1.4</f>
        <v>11.2</v>
      </c>
      <c r="J119" s="31">
        <f t="shared" si="12"/>
        <v>7.976999999999999</v>
      </c>
    </row>
    <row r="120" spans="1:10" ht="18">
      <c r="A120" s="39" t="s">
        <v>89</v>
      </c>
      <c r="B120" s="40" t="s">
        <v>155</v>
      </c>
      <c r="C120" s="38" t="s">
        <v>32</v>
      </c>
      <c r="D120" s="31">
        <v>0.623</v>
      </c>
      <c r="E120" s="68">
        <v>0</v>
      </c>
      <c r="F120" s="68"/>
      <c r="G120" s="31">
        <f t="shared" si="10"/>
        <v>0.623</v>
      </c>
      <c r="H120" s="31">
        <v>0</v>
      </c>
      <c r="I120" s="31">
        <f>1.6*1.4</f>
        <v>2.2399999999999998</v>
      </c>
      <c r="J120" s="31">
        <f aca="true" t="shared" si="13" ref="J120:J125">I120-G120</f>
        <v>1.6169999999999998</v>
      </c>
    </row>
    <row r="121" spans="1:10" ht="18">
      <c r="A121" s="39" t="s">
        <v>156</v>
      </c>
      <c r="B121" s="40" t="s">
        <v>161</v>
      </c>
      <c r="C121" s="38" t="s">
        <v>170</v>
      </c>
      <c r="D121" s="31">
        <v>1.749</v>
      </c>
      <c r="E121" s="68">
        <v>0</v>
      </c>
      <c r="F121" s="68"/>
      <c r="G121" s="31">
        <f>D121</f>
        <v>1.749</v>
      </c>
      <c r="H121" s="31">
        <v>0</v>
      </c>
      <c r="I121" s="31">
        <f>25*1.4</f>
        <v>35</v>
      </c>
      <c r="J121" s="31">
        <f t="shared" si="13"/>
        <v>33.251</v>
      </c>
    </row>
    <row r="122" spans="1:10" ht="18">
      <c r="A122" s="39" t="s">
        <v>157</v>
      </c>
      <c r="B122" s="40" t="s">
        <v>162</v>
      </c>
      <c r="C122" s="38" t="s">
        <v>171</v>
      </c>
      <c r="D122" s="31">
        <v>0.259</v>
      </c>
      <c r="E122" s="68">
        <v>0</v>
      </c>
      <c r="F122" s="68"/>
      <c r="G122" s="31">
        <f>D122</f>
        <v>0.259</v>
      </c>
      <c r="H122" s="31">
        <v>0</v>
      </c>
      <c r="I122" s="31">
        <f>40*1.4</f>
        <v>56</v>
      </c>
      <c r="J122" s="31">
        <f t="shared" si="13"/>
        <v>55.741</v>
      </c>
    </row>
    <row r="123" spans="1:10" ht="18">
      <c r="A123" s="39" t="s">
        <v>158</v>
      </c>
      <c r="B123" s="40" t="s">
        <v>163</v>
      </c>
      <c r="C123" s="38" t="s">
        <v>172</v>
      </c>
      <c r="D123" s="31">
        <v>15.395</v>
      </c>
      <c r="E123" s="68">
        <v>0</v>
      </c>
      <c r="F123" s="68"/>
      <c r="G123" s="31">
        <f>D123</f>
        <v>15.395</v>
      </c>
      <c r="H123" s="31">
        <v>0</v>
      </c>
      <c r="I123" s="31">
        <f>126*1.4</f>
        <v>176.39999999999998</v>
      </c>
      <c r="J123" s="31">
        <f t="shared" si="13"/>
        <v>161.00499999999997</v>
      </c>
    </row>
    <row r="124" spans="1:10" ht="18">
      <c r="A124" s="39" t="s">
        <v>159</v>
      </c>
      <c r="B124" s="40" t="s">
        <v>164</v>
      </c>
      <c r="C124" s="38" t="s">
        <v>171</v>
      </c>
      <c r="D124" s="31">
        <v>2.863</v>
      </c>
      <c r="E124" s="68">
        <v>0</v>
      </c>
      <c r="F124" s="68"/>
      <c r="G124" s="31">
        <f>D124</f>
        <v>2.863</v>
      </c>
      <c r="H124" s="31">
        <v>0</v>
      </c>
      <c r="I124" s="31">
        <f>80*1.4</f>
        <v>112</v>
      </c>
      <c r="J124" s="31">
        <f t="shared" si="13"/>
        <v>109.137</v>
      </c>
    </row>
    <row r="125" spans="1:10" ht="18">
      <c r="A125" s="39" t="s">
        <v>160</v>
      </c>
      <c r="B125" s="40" t="s">
        <v>165</v>
      </c>
      <c r="C125" s="38" t="s">
        <v>171</v>
      </c>
      <c r="D125" s="31">
        <v>4.92</v>
      </c>
      <c r="E125" s="68">
        <v>0</v>
      </c>
      <c r="F125" s="68"/>
      <c r="G125" s="31">
        <f>D125</f>
        <v>4.92</v>
      </c>
      <c r="H125" s="31">
        <v>0</v>
      </c>
      <c r="I125" s="31">
        <f>80*1.4</f>
        <v>112</v>
      </c>
      <c r="J125" s="31">
        <f t="shared" si="13"/>
        <v>107.08</v>
      </c>
    </row>
    <row r="126" spans="1:10" ht="18">
      <c r="A126" s="24"/>
      <c r="B126" s="19" t="s">
        <v>17</v>
      </c>
      <c r="C126" s="20">
        <v>651.3</v>
      </c>
      <c r="D126" s="23">
        <f>SUM(D98:D125)</f>
        <v>61.072</v>
      </c>
      <c r="E126" s="63">
        <v>0</v>
      </c>
      <c r="F126" s="64"/>
      <c r="G126" s="23">
        <f>SUM(G98:G125)</f>
        <v>61.072</v>
      </c>
      <c r="H126" s="23">
        <f>SUM(H113:H120)</f>
        <v>0</v>
      </c>
      <c r="I126" s="23">
        <f>SUM(I98:I125)</f>
        <v>763.56</v>
      </c>
      <c r="J126" s="23">
        <f>SUM(J98:J125)</f>
        <v>702.4879999999999</v>
      </c>
    </row>
    <row r="127" spans="1:10" ht="18">
      <c r="A127" s="15"/>
      <c r="B127" s="16" t="s">
        <v>44</v>
      </c>
      <c r="C127" s="17"/>
      <c r="D127" s="18"/>
      <c r="E127" s="25"/>
      <c r="F127" s="26"/>
      <c r="G127" s="18"/>
      <c r="H127" s="18"/>
      <c r="I127" s="18"/>
      <c r="J127" s="18"/>
    </row>
    <row r="128" spans="1:10" ht="18">
      <c r="A128" s="2"/>
      <c r="B128" s="16" t="s">
        <v>45</v>
      </c>
      <c r="C128" s="3"/>
      <c r="D128" s="2"/>
      <c r="E128" s="61"/>
      <c r="F128" s="62"/>
      <c r="G128" s="2"/>
      <c r="H128" s="2"/>
      <c r="I128" s="2"/>
      <c r="J128" s="18">
        <v>702.488</v>
      </c>
    </row>
    <row r="129" spans="1:10" ht="18">
      <c r="A129" s="69" t="s">
        <v>173</v>
      </c>
      <c r="B129" s="70"/>
      <c r="C129" s="70"/>
      <c r="D129" s="70"/>
      <c r="E129" s="70"/>
      <c r="F129" s="70"/>
      <c r="G129" s="70"/>
      <c r="H129" s="70"/>
      <c r="I129" s="70"/>
      <c r="J129" s="71"/>
    </row>
    <row r="130" spans="1:10" ht="18">
      <c r="A130" s="65" t="s">
        <v>43</v>
      </c>
      <c r="B130" s="66"/>
      <c r="C130" s="66"/>
      <c r="D130" s="66"/>
      <c r="E130" s="66"/>
      <c r="F130" s="66"/>
      <c r="G130" s="66"/>
      <c r="H130" s="66"/>
      <c r="I130" s="66"/>
      <c r="J130" s="67"/>
    </row>
    <row r="131" spans="1:10" ht="18">
      <c r="A131" s="28" t="s">
        <v>0</v>
      </c>
      <c r="B131" s="29" t="s">
        <v>174</v>
      </c>
      <c r="C131" s="30" t="s">
        <v>31</v>
      </c>
      <c r="D131" s="31">
        <v>0.114</v>
      </c>
      <c r="E131" s="59">
        <v>0</v>
      </c>
      <c r="F131" s="60"/>
      <c r="G131" s="32">
        <f aca="true" t="shared" si="14" ref="G131:G138">D131</f>
        <v>0.114</v>
      </c>
      <c r="H131" s="32">
        <v>0</v>
      </c>
      <c r="I131" s="33">
        <f>6.3*1.4</f>
        <v>8.819999999999999</v>
      </c>
      <c r="J131" s="33">
        <f aca="true" t="shared" si="15" ref="J131:J138">I131-G131</f>
        <v>8.705999999999998</v>
      </c>
    </row>
    <row r="132" spans="1:16" s="34" customFormat="1" ht="18">
      <c r="A132" s="28" t="s">
        <v>1</v>
      </c>
      <c r="B132" s="37" t="s">
        <v>175</v>
      </c>
      <c r="C132" s="38" t="s">
        <v>36</v>
      </c>
      <c r="D132" s="31">
        <v>0.71</v>
      </c>
      <c r="E132" s="59">
        <v>0</v>
      </c>
      <c r="F132" s="60"/>
      <c r="G132" s="32">
        <f t="shared" si="14"/>
        <v>0.71</v>
      </c>
      <c r="H132" s="32">
        <v>0</v>
      </c>
      <c r="I132" s="33">
        <f>20*1.4</f>
        <v>28</v>
      </c>
      <c r="J132" s="33">
        <f t="shared" si="15"/>
        <v>27.29</v>
      </c>
      <c r="M132" s="36"/>
      <c r="N132" s="36"/>
      <c r="O132" s="36"/>
      <c r="P132" s="36"/>
    </row>
    <row r="133" spans="1:10" ht="18">
      <c r="A133" s="28" t="s">
        <v>2</v>
      </c>
      <c r="B133" s="29" t="s">
        <v>176</v>
      </c>
      <c r="C133" s="38" t="s">
        <v>31</v>
      </c>
      <c r="D133" s="31">
        <v>0.174</v>
      </c>
      <c r="E133" s="59">
        <v>0</v>
      </c>
      <c r="F133" s="60"/>
      <c r="G133" s="32">
        <f t="shared" si="14"/>
        <v>0.174</v>
      </c>
      <c r="H133" s="32">
        <v>0</v>
      </c>
      <c r="I133" s="33">
        <f>6.3*1.4</f>
        <v>8.819999999999999</v>
      </c>
      <c r="J133" s="33">
        <f t="shared" si="15"/>
        <v>8.645999999999999</v>
      </c>
    </row>
    <row r="134" spans="1:10" ht="18">
      <c r="A134" s="28" t="s">
        <v>3</v>
      </c>
      <c r="B134" s="29" t="s">
        <v>177</v>
      </c>
      <c r="C134" s="38" t="s">
        <v>182</v>
      </c>
      <c r="D134" s="31">
        <v>0.093</v>
      </c>
      <c r="E134" s="59">
        <v>0</v>
      </c>
      <c r="F134" s="60"/>
      <c r="G134" s="32">
        <f t="shared" si="14"/>
        <v>0.093</v>
      </c>
      <c r="H134" s="32">
        <v>0</v>
      </c>
      <c r="I134" s="33">
        <f>1.8*1.4</f>
        <v>2.52</v>
      </c>
      <c r="J134" s="33">
        <f t="shared" si="15"/>
        <v>2.427</v>
      </c>
    </row>
    <row r="135" spans="1:10" ht="18">
      <c r="A135" s="28" t="s">
        <v>4</v>
      </c>
      <c r="B135" s="37" t="s">
        <v>178</v>
      </c>
      <c r="C135" s="38" t="s">
        <v>38</v>
      </c>
      <c r="D135" s="31">
        <v>0.218</v>
      </c>
      <c r="E135" s="59">
        <v>0</v>
      </c>
      <c r="F135" s="60"/>
      <c r="G135" s="32">
        <f t="shared" si="14"/>
        <v>0.218</v>
      </c>
      <c r="H135" s="32">
        <v>0</v>
      </c>
      <c r="I135" s="33">
        <f>1*1.4</f>
        <v>1.4</v>
      </c>
      <c r="J135" s="33">
        <f t="shared" si="15"/>
        <v>1.182</v>
      </c>
    </row>
    <row r="136" spans="1:10" ht="18">
      <c r="A136" s="28" t="s">
        <v>5</v>
      </c>
      <c r="B136" s="37" t="s">
        <v>179</v>
      </c>
      <c r="C136" s="38" t="s">
        <v>34</v>
      </c>
      <c r="D136" s="31">
        <v>0.125</v>
      </c>
      <c r="E136" s="59">
        <v>0</v>
      </c>
      <c r="F136" s="60"/>
      <c r="G136" s="32">
        <f t="shared" si="14"/>
        <v>0.125</v>
      </c>
      <c r="H136" s="32">
        <v>0</v>
      </c>
      <c r="I136" s="33">
        <f>1*1.4</f>
        <v>1.4</v>
      </c>
      <c r="J136" s="33">
        <f t="shared" si="15"/>
        <v>1.275</v>
      </c>
    </row>
    <row r="137" spans="1:10" ht="18">
      <c r="A137" s="28" t="s">
        <v>6</v>
      </c>
      <c r="B137" s="29" t="s">
        <v>180</v>
      </c>
      <c r="C137" s="38" t="s">
        <v>33</v>
      </c>
      <c r="D137" s="31">
        <v>0</v>
      </c>
      <c r="E137" s="59">
        <v>0</v>
      </c>
      <c r="F137" s="60"/>
      <c r="G137" s="32">
        <f t="shared" si="14"/>
        <v>0</v>
      </c>
      <c r="H137" s="32">
        <v>0</v>
      </c>
      <c r="I137" s="33">
        <f>1*1.4</f>
        <v>1.4</v>
      </c>
      <c r="J137" s="33">
        <f t="shared" si="15"/>
        <v>1.4</v>
      </c>
    </row>
    <row r="138" spans="1:10" ht="18">
      <c r="A138" s="28" t="s">
        <v>7</v>
      </c>
      <c r="B138" s="37" t="s">
        <v>181</v>
      </c>
      <c r="C138" s="38" t="s">
        <v>33</v>
      </c>
      <c r="D138" s="31">
        <v>0.186</v>
      </c>
      <c r="E138" s="59">
        <v>0</v>
      </c>
      <c r="F138" s="60"/>
      <c r="G138" s="32">
        <f t="shared" si="14"/>
        <v>0.186</v>
      </c>
      <c r="H138" s="32">
        <v>0</v>
      </c>
      <c r="I138" s="33">
        <f>1*1.4</f>
        <v>1.4</v>
      </c>
      <c r="J138" s="33">
        <f t="shared" si="15"/>
        <v>1.214</v>
      </c>
    </row>
    <row r="139" spans="1:10" ht="18">
      <c r="A139" s="24"/>
      <c r="B139" s="19" t="s">
        <v>17</v>
      </c>
      <c r="C139" s="20">
        <v>58.7</v>
      </c>
      <c r="D139" s="23">
        <f>SUM(D131:D138)</f>
        <v>1.6199999999999999</v>
      </c>
      <c r="E139" s="63">
        <v>0</v>
      </c>
      <c r="F139" s="64"/>
      <c r="G139" s="23">
        <f>SUM(G131:G138)</f>
        <v>1.6199999999999999</v>
      </c>
      <c r="H139" s="23">
        <f>SUM(H127:H134)</f>
        <v>0</v>
      </c>
      <c r="I139" s="23">
        <f>SUM(I131:I138)</f>
        <v>53.76</v>
      </c>
      <c r="J139" s="23">
        <f>SUM(J131:J138)</f>
        <v>52.13999999999999</v>
      </c>
    </row>
    <row r="140" spans="1:10" ht="18">
      <c r="A140" s="15"/>
      <c r="B140" s="16" t="s">
        <v>44</v>
      </c>
      <c r="C140" s="17"/>
      <c r="D140" s="18"/>
      <c r="E140" s="25"/>
      <c r="F140" s="26"/>
      <c r="G140" s="18"/>
      <c r="H140" s="18"/>
      <c r="I140" s="18"/>
      <c r="J140" s="18"/>
    </row>
    <row r="141" spans="1:10" ht="18">
      <c r="A141" s="2"/>
      <c r="B141" s="16" t="s">
        <v>45</v>
      </c>
      <c r="C141" s="3"/>
      <c r="D141" s="2"/>
      <c r="E141" s="61"/>
      <c r="F141" s="62"/>
      <c r="G141" s="2"/>
      <c r="H141" s="2"/>
      <c r="I141" s="2"/>
      <c r="J141" s="18">
        <v>52.14</v>
      </c>
    </row>
    <row r="142" spans="1:10" ht="18">
      <c r="A142" s="2"/>
      <c r="B142" s="2"/>
      <c r="C142" s="55"/>
      <c r="D142" s="55"/>
      <c r="E142" s="61"/>
      <c r="F142" s="62"/>
      <c r="G142" s="55"/>
      <c r="H142" s="55"/>
      <c r="I142" s="55"/>
      <c r="J142" s="55"/>
    </row>
    <row r="143" spans="1:10" ht="18">
      <c r="A143" s="2"/>
      <c r="B143" s="2"/>
      <c r="C143" s="55"/>
      <c r="D143" s="55"/>
      <c r="E143" s="61"/>
      <c r="F143" s="62"/>
      <c r="G143" s="55"/>
      <c r="H143" s="55"/>
      <c r="I143" s="55"/>
      <c r="J143" s="55"/>
    </row>
    <row r="144" spans="1:10" ht="18">
      <c r="A144" s="2"/>
      <c r="B144" s="2"/>
      <c r="C144" s="55"/>
      <c r="D144" s="55"/>
      <c r="E144" s="61"/>
      <c r="F144" s="62"/>
      <c r="G144" s="55"/>
      <c r="H144" s="55"/>
      <c r="I144" s="55"/>
      <c r="J144" s="55"/>
    </row>
    <row r="145" spans="3:10" ht="18">
      <c r="C145" s="6"/>
      <c r="D145" s="6"/>
      <c r="E145" s="6"/>
      <c r="F145" s="6"/>
      <c r="G145" s="6"/>
      <c r="H145" s="6"/>
      <c r="I145" s="6"/>
      <c r="J145" s="6"/>
    </row>
    <row r="146" spans="3:10" ht="18">
      <c r="C146" s="6"/>
      <c r="D146" s="6"/>
      <c r="E146" s="6"/>
      <c r="F146" s="6"/>
      <c r="G146" s="6"/>
      <c r="H146" s="6"/>
      <c r="I146" s="6"/>
      <c r="J146" s="6"/>
    </row>
    <row r="147" spans="3:10" ht="18">
      <c r="C147" s="6"/>
      <c r="D147" s="6"/>
      <c r="E147" s="6"/>
      <c r="F147" s="6"/>
      <c r="G147" s="6"/>
      <c r="H147" s="6"/>
      <c r="I147" s="6"/>
      <c r="J147" s="6"/>
    </row>
    <row r="148" spans="3:10" ht="18">
      <c r="C148" s="6"/>
      <c r="D148" s="6"/>
      <c r="E148" s="6"/>
      <c r="F148" s="6"/>
      <c r="G148" s="6"/>
      <c r="H148" s="6"/>
      <c r="I148" s="6"/>
      <c r="J148" s="6"/>
    </row>
    <row r="149" spans="3:10" ht="18">
      <c r="C149" s="6"/>
      <c r="D149" s="6"/>
      <c r="E149" s="6"/>
      <c r="F149" s="6"/>
      <c r="G149" s="6"/>
      <c r="H149" s="6"/>
      <c r="I149" s="6"/>
      <c r="J149" s="6"/>
    </row>
    <row r="150" spans="3:10" ht="18">
      <c r="C150" s="6"/>
      <c r="D150" s="6"/>
      <c r="E150" s="6"/>
      <c r="F150" s="6"/>
      <c r="G150" s="6"/>
      <c r="H150" s="6"/>
      <c r="I150" s="6"/>
      <c r="J150" s="6"/>
    </row>
    <row r="151" spans="3:10" ht="18">
      <c r="C151" s="6"/>
      <c r="D151" s="6"/>
      <c r="E151" s="6"/>
      <c r="F151" s="6"/>
      <c r="G151" s="6"/>
      <c r="H151" s="6"/>
      <c r="I151" s="6"/>
      <c r="J151" s="6"/>
    </row>
    <row r="152" spans="3:10" ht="18">
      <c r="C152" s="6"/>
      <c r="D152" s="6"/>
      <c r="E152" s="6"/>
      <c r="F152" s="6"/>
      <c r="G152" s="6"/>
      <c r="H152" s="6"/>
      <c r="I152" s="6"/>
      <c r="J152" s="6"/>
    </row>
    <row r="153" spans="3:10" ht="18">
      <c r="C153" s="6"/>
      <c r="D153" s="6"/>
      <c r="E153" s="6"/>
      <c r="F153" s="6"/>
      <c r="G153" s="6"/>
      <c r="H153" s="6"/>
      <c r="I153" s="6"/>
      <c r="J153" s="6"/>
    </row>
    <row r="154" spans="3:10" ht="18">
      <c r="C154" s="6"/>
      <c r="D154" s="6"/>
      <c r="E154" s="6"/>
      <c r="F154" s="6"/>
      <c r="G154" s="6"/>
      <c r="H154" s="6"/>
      <c r="I154" s="6"/>
      <c r="J154" s="6"/>
    </row>
    <row r="155" spans="3:10" ht="18">
      <c r="C155" s="6"/>
      <c r="D155" s="6"/>
      <c r="E155" s="6"/>
      <c r="F155" s="6"/>
      <c r="G155" s="6"/>
      <c r="H155" s="6"/>
      <c r="I155" s="6"/>
      <c r="J155" s="6"/>
    </row>
    <row r="156" spans="3:10" ht="18">
      <c r="C156" s="6"/>
      <c r="D156" s="6"/>
      <c r="E156" s="6"/>
      <c r="F156" s="6"/>
      <c r="G156" s="6"/>
      <c r="H156" s="6"/>
      <c r="I156" s="6"/>
      <c r="J156" s="6"/>
    </row>
    <row r="157" spans="3:10" ht="18">
      <c r="C157" s="6"/>
      <c r="D157" s="6"/>
      <c r="E157" s="6"/>
      <c r="F157" s="6"/>
      <c r="G157" s="6"/>
      <c r="H157" s="6"/>
      <c r="I157" s="6"/>
      <c r="J157" s="6"/>
    </row>
    <row r="158" spans="3:10" ht="18">
      <c r="C158" s="6"/>
      <c r="D158" s="6"/>
      <c r="E158" s="6"/>
      <c r="F158" s="6"/>
      <c r="G158" s="6"/>
      <c r="H158" s="6"/>
      <c r="I158" s="6"/>
      <c r="J158" s="6"/>
    </row>
    <row r="159" spans="3:10" ht="18">
      <c r="C159" s="6"/>
      <c r="D159" s="6"/>
      <c r="E159" s="6"/>
      <c r="F159" s="6"/>
      <c r="G159" s="6"/>
      <c r="H159" s="6"/>
      <c r="I159" s="6"/>
      <c r="J159" s="6"/>
    </row>
    <row r="160" spans="3:10" ht="18">
      <c r="C160" s="6"/>
      <c r="D160" s="6"/>
      <c r="E160" s="6"/>
      <c r="F160" s="6"/>
      <c r="G160" s="6"/>
      <c r="H160" s="6"/>
      <c r="I160" s="6"/>
      <c r="J160" s="6"/>
    </row>
    <row r="161" spans="3:10" ht="18">
      <c r="C161" s="6"/>
      <c r="D161" s="6"/>
      <c r="E161" s="6"/>
      <c r="F161" s="6"/>
      <c r="G161" s="6"/>
      <c r="H161" s="6"/>
      <c r="I161" s="6"/>
      <c r="J161" s="6"/>
    </row>
    <row r="162" spans="3:10" ht="18">
      <c r="C162" s="6"/>
      <c r="D162" s="6"/>
      <c r="E162" s="6"/>
      <c r="F162" s="6"/>
      <c r="G162" s="6"/>
      <c r="H162" s="6"/>
      <c r="I162" s="6"/>
      <c r="J162" s="6"/>
    </row>
    <row r="163" spans="3:10" ht="18">
      <c r="C163" s="6"/>
      <c r="D163" s="6"/>
      <c r="E163" s="6"/>
      <c r="F163" s="6"/>
      <c r="G163" s="6"/>
      <c r="H163" s="6"/>
      <c r="I163" s="6"/>
      <c r="J163" s="6"/>
    </row>
    <row r="164" spans="3:10" ht="18">
      <c r="C164" s="6"/>
      <c r="D164" s="6"/>
      <c r="E164" s="6"/>
      <c r="F164" s="6"/>
      <c r="G164" s="6"/>
      <c r="H164" s="6"/>
      <c r="I164" s="6"/>
      <c r="J164" s="6"/>
    </row>
    <row r="165" spans="3:10" ht="18">
      <c r="C165" s="6"/>
      <c r="D165" s="6"/>
      <c r="E165" s="6"/>
      <c r="F165" s="6"/>
      <c r="G165" s="6"/>
      <c r="H165" s="6"/>
      <c r="I165" s="6"/>
      <c r="J165" s="6"/>
    </row>
    <row r="166" spans="3:10" ht="18">
      <c r="C166" s="6"/>
      <c r="D166" s="6"/>
      <c r="E166" s="6"/>
      <c r="F166" s="6"/>
      <c r="G166" s="6"/>
      <c r="H166" s="6"/>
      <c r="I166" s="6"/>
      <c r="J166" s="6"/>
    </row>
    <row r="167" spans="3:10" ht="18">
      <c r="C167" s="6"/>
      <c r="D167" s="6"/>
      <c r="E167" s="6"/>
      <c r="F167" s="6"/>
      <c r="G167" s="6"/>
      <c r="H167" s="6"/>
      <c r="I167" s="6"/>
      <c r="J167" s="6"/>
    </row>
    <row r="168" spans="3:10" ht="18">
      <c r="C168" s="6"/>
      <c r="D168" s="6"/>
      <c r="E168" s="6"/>
      <c r="F168" s="6"/>
      <c r="G168" s="6"/>
      <c r="H168" s="6"/>
      <c r="I168" s="6"/>
      <c r="J168" s="6"/>
    </row>
    <row r="169" spans="3:10" ht="18">
      <c r="C169" s="6"/>
      <c r="D169" s="6"/>
      <c r="E169" s="6"/>
      <c r="F169" s="6"/>
      <c r="G169" s="6"/>
      <c r="H169" s="6"/>
      <c r="I169" s="6"/>
      <c r="J169" s="6"/>
    </row>
    <row r="170" spans="3:10" ht="18">
      <c r="C170" s="6"/>
      <c r="D170" s="6"/>
      <c r="E170" s="6"/>
      <c r="F170" s="6"/>
      <c r="G170" s="6"/>
      <c r="H170" s="6"/>
      <c r="I170" s="6"/>
      <c r="J170" s="6"/>
    </row>
    <row r="171" spans="3:10" ht="18">
      <c r="C171" s="6"/>
      <c r="D171" s="6"/>
      <c r="E171" s="6"/>
      <c r="F171" s="6"/>
      <c r="G171" s="6"/>
      <c r="H171" s="6"/>
      <c r="I171" s="6"/>
      <c r="J171" s="6"/>
    </row>
    <row r="172" spans="3:10" ht="18">
      <c r="C172" s="6"/>
      <c r="D172" s="6"/>
      <c r="E172" s="6"/>
      <c r="F172" s="6"/>
      <c r="G172" s="6"/>
      <c r="H172" s="6"/>
      <c r="I172" s="6"/>
      <c r="J172" s="6"/>
    </row>
    <row r="173" spans="3:10" ht="18">
      <c r="C173" s="6"/>
      <c r="D173" s="6"/>
      <c r="E173" s="6"/>
      <c r="F173" s="6"/>
      <c r="G173" s="6"/>
      <c r="H173" s="6"/>
      <c r="I173" s="6"/>
      <c r="J173" s="6"/>
    </row>
    <row r="174" spans="3:10" ht="18">
      <c r="C174" s="6"/>
      <c r="D174" s="6"/>
      <c r="E174" s="6"/>
      <c r="F174" s="6"/>
      <c r="G174" s="6"/>
      <c r="H174" s="6"/>
      <c r="I174" s="6"/>
      <c r="J174" s="6"/>
    </row>
    <row r="175" spans="3:10" ht="18">
      <c r="C175" s="6"/>
      <c r="D175" s="6"/>
      <c r="E175" s="6"/>
      <c r="F175" s="6"/>
      <c r="G175" s="6"/>
      <c r="H175" s="6"/>
      <c r="I175" s="6"/>
      <c r="J175" s="6"/>
    </row>
    <row r="176" spans="3:10" ht="18">
      <c r="C176" s="6"/>
      <c r="D176" s="6"/>
      <c r="E176" s="6"/>
      <c r="F176" s="6"/>
      <c r="G176" s="6"/>
      <c r="H176" s="6"/>
      <c r="I176" s="6"/>
      <c r="J176" s="6"/>
    </row>
    <row r="177" spans="3:10" ht="18">
      <c r="C177" s="6"/>
      <c r="D177" s="6"/>
      <c r="E177" s="6"/>
      <c r="F177" s="6"/>
      <c r="G177" s="6"/>
      <c r="H177" s="6"/>
      <c r="I177" s="6"/>
      <c r="J177" s="6"/>
    </row>
    <row r="178" spans="3:10" ht="18">
      <c r="C178" s="6"/>
      <c r="D178" s="6"/>
      <c r="E178" s="6"/>
      <c r="F178" s="6"/>
      <c r="G178" s="6"/>
      <c r="H178" s="6"/>
      <c r="I178" s="6"/>
      <c r="J178" s="6"/>
    </row>
    <row r="179" spans="3:10" ht="18">
      <c r="C179" s="6"/>
      <c r="D179" s="6"/>
      <c r="E179" s="6"/>
      <c r="F179" s="6"/>
      <c r="G179" s="6"/>
      <c r="H179" s="6"/>
      <c r="I179" s="6"/>
      <c r="J179" s="6"/>
    </row>
    <row r="180" spans="3:10" ht="18">
      <c r="C180" s="6"/>
      <c r="D180" s="6"/>
      <c r="E180" s="6"/>
      <c r="F180" s="6"/>
      <c r="G180" s="6"/>
      <c r="H180" s="6"/>
      <c r="I180" s="6"/>
      <c r="J180" s="6"/>
    </row>
    <row r="181" spans="3:10" ht="18">
      <c r="C181" s="6"/>
      <c r="D181" s="6"/>
      <c r="E181" s="6"/>
      <c r="F181" s="6"/>
      <c r="G181" s="6"/>
      <c r="H181" s="6"/>
      <c r="I181" s="6"/>
      <c r="J181" s="6"/>
    </row>
    <row r="182" spans="3:10" ht="18">
      <c r="C182" s="6"/>
      <c r="D182" s="6"/>
      <c r="E182" s="6"/>
      <c r="F182" s="6"/>
      <c r="G182" s="6"/>
      <c r="H182" s="6"/>
      <c r="I182" s="6"/>
      <c r="J182" s="6"/>
    </row>
    <row r="183" spans="3:10" ht="18">
      <c r="C183" s="6"/>
      <c r="D183" s="6"/>
      <c r="E183" s="6"/>
      <c r="F183" s="6"/>
      <c r="G183" s="6"/>
      <c r="H183" s="6"/>
      <c r="I183" s="6"/>
      <c r="J183" s="6"/>
    </row>
    <row r="184" spans="3:10" ht="18">
      <c r="C184" s="6"/>
      <c r="D184" s="6"/>
      <c r="E184" s="6"/>
      <c r="F184" s="6"/>
      <c r="G184" s="6"/>
      <c r="H184" s="6"/>
      <c r="I184" s="6"/>
      <c r="J184" s="6"/>
    </row>
    <row r="185" spans="3:10" ht="18">
      <c r="C185" s="6"/>
      <c r="D185" s="6"/>
      <c r="E185" s="6"/>
      <c r="F185" s="6"/>
      <c r="G185" s="6"/>
      <c r="H185" s="6"/>
      <c r="I185" s="6"/>
      <c r="J185" s="6"/>
    </row>
    <row r="186" spans="3:10" ht="18">
      <c r="C186" s="6"/>
      <c r="D186" s="6"/>
      <c r="E186" s="6"/>
      <c r="F186" s="6"/>
      <c r="G186" s="6"/>
      <c r="H186" s="6"/>
      <c r="I186" s="6"/>
      <c r="J186" s="6"/>
    </row>
    <row r="187" spans="3:10" ht="18">
      <c r="C187" s="6"/>
      <c r="D187" s="6"/>
      <c r="E187" s="6"/>
      <c r="F187" s="6"/>
      <c r="G187" s="6"/>
      <c r="H187" s="6"/>
      <c r="I187" s="6"/>
      <c r="J187" s="6"/>
    </row>
    <row r="188" spans="3:10" ht="18">
      <c r="C188" s="6"/>
      <c r="D188" s="6"/>
      <c r="E188" s="6"/>
      <c r="F188" s="6"/>
      <c r="G188" s="6"/>
      <c r="H188" s="6"/>
      <c r="I188" s="6"/>
      <c r="J188" s="6"/>
    </row>
    <row r="189" spans="3:10" ht="18">
      <c r="C189" s="6"/>
      <c r="D189" s="6"/>
      <c r="E189" s="6"/>
      <c r="F189" s="6"/>
      <c r="G189" s="6"/>
      <c r="H189" s="6"/>
      <c r="I189" s="6"/>
      <c r="J189" s="6"/>
    </row>
    <row r="190" spans="3:10" ht="18">
      <c r="C190" s="6"/>
      <c r="D190" s="6"/>
      <c r="E190" s="6"/>
      <c r="F190" s="6"/>
      <c r="G190" s="6"/>
      <c r="H190" s="6"/>
      <c r="I190" s="6"/>
      <c r="J190" s="6"/>
    </row>
    <row r="191" spans="3:10" ht="18">
      <c r="C191" s="6"/>
      <c r="D191" s="6"/>
      <c r="E191" s="6"/>
      <c r="F191" s="6"/>
      <c r="G191" s="6"/>
      <c r="H191" s="6"/>
      <c r="I191" s="6"/>
      <c r="J191" s="6"/>
    </row>
    <row r="192" spans="3:10" ht="18">
      <c r="C192" s="6"/>
      <c r="D192" s="6"/>
      <c r="E192" s="6"/>
      <c r="F192" s="6"/>
      <c r="G192" s="6"/>
      <c r="H192" s="6"/>
      <c r="I192" s="6"/>
      <c r="J192" s="6"/>
    </row>
    <row r="193" spans="3:10" ht="18">
      <c r="C193" s="6"/>
      <c r="D193" s="6"/>
      <c r="E193" s="6"/>
      <c r="F193" s="6"/>
      <c r="G193" s="6"/>
      <c r="H193" s="6"/>
      <c r="I193" s="6"/>
      <c r="J193" s="6"/>
    </row>
    <row r="194" spans="3:10" ht="18">
      <c r="C194" s="6"/>
      <c r="D194" s="6"/>
      <c r="E194" s="6"/>
      <c r="F194" s="6"/>
      <c r="G194" s="6"/>
      <c r="H194" s="6"/>
      <c r="I194" s="6"/>
      <c r="J194" s="6"/>
    </row>
    <row r="195" spans="3:10" ht="18">
      <c r="C195" s="6"/>
      <c r="D195" s="6"/>
      <c r="E195" s="6"/>
      <c r="F195" s="6"/>
      <c r="G195" s="6"/>
      <c r="H195" s="6"/>
      <c r="I195" s="6"/>
      <c r="J195" s="6"/>
    </row>
    <row r="196" spans="3:10" ht="18">
      <c r="C196" s="6"/>
      <c r="D196" s="6"/>
      <c r="E196" s="6"/>
      <c r="F196" s="6"/>
      <c r="G196" s="6"/>
      <c r="H196" s="6"/>
      <c r="I196" s="6"/>
      <c r="J196" s="6"/>
    </row>
    <row r="197" spans="3:10" ht="18">
      <c r="C197" s="6"/>
      <c r="D197" s="6"/>
      <c r="E197" s="6"/>
      <c r="F197" s="6"/>
      <c r="G197" s="6"/>
      <c r="H197" s="6"/>
      <c r="I197" s="6"/>
      <c r="J197" s="6"/>
    </row>
    <row r="198" spans="3:10" ht="18">
      <c r="C198" s="6"/>
      <c r="D198" s="6"/>
      <c r="E198" s="6"/>
      <c r="F198" s="6"/>
      <c r="G198" s="6"/>
      <c r="H198" s="6"/>
      <c r="I198" s="6"/>
      <c r="J198" s="6"/>
    </row>
    <row r="199" spans="3:10" ht="18">
      <c r="C199" s="6"/>
      <c r="D199" s="6"/>
      <c r="E199" s="6"/>
      <c r="F199" s="6"/>
      <c r="G199" s="6"/>
      <c r="H199" s="6"/>
      <c r="I199" s="6"/>
      <c r="J199" s="6"/>
    </row>
    <row r="200" spans="3:10" ht="18">
      <c r="C200" s="6"/>
      <c r="D200" s="6"/>
      <c r="E200" s="6"/>
      <c r="F200" s="6"/>
      <c r="G200" s="6"/>
      <c r="H200" s="6"/>
      <c r="I200" s="6"/>
      <c r="J200" s="6"/>
    </row>
    <row r="201" spans="3:10" ht="18">
      <c r="C201" s="6"/>
      <c r="D201" s="6"/>
      <c r="E201" s="6"/>
      <c r="F201" s="6"/>
      <c r="G201" s="6"/>
      <c r="H201" s="6"/>
      <c r="I201" s="6"/>
      <c r="J201" s="6"/>
    </row>
    <row r="202" spans="3:10" ht="18">
      <c r="C202" s="6"/>
      <c r="D202" s="6"/>
      <c r="E202" s="6"/>
      <c r="F202" s="6"/>
      <c r="G202" s="6"/>
      <c r="H202" s="6"/>
      <c r="I202" s="6"/>
      <c r="J202" s="6"/>
    </row>
    <row r="203" spans="3:10" ht="18">
      <c r="C203" s="6"/>
      <c r="D203" s="6"/>
      <c r="E203" s="6"/>
      <c r="F203" s="6"/>
      <c r="G203" s="6"/>
      <c r="H203" s="6"/>
      <c r="I203" s="6"/>
      <c r="J203" s="6"/>
    </row>
    <row r="204" spans="3:10" ht="18">
      <c r="C204" s="6"/>
      <c r="D204" s="6"/>
      <c r="E204" s="6"/>
      <c r="F204" s="6"/>
      <c r="G204" s="6"/>
      <c r="H204" s="6"/>
      <c r="I204" s="6"/>
      <c r="J204" s="6"/>
    </row>
    <row r="205" spans="3:10" ht="18">
      <c r="C205" s="6"/>
      <c r="D205" s="6"/>
      <c r="E205" s="6"/>
      <c r="F205" s="6"/>
      <c r="G205" s="6"/>
      <c r="H205" s="6"/>
      <c r="I205" s="6"/>
      <c r="J205" s="6"/>
    </row>
    <row r="206" spans="3:10" ht="18">
      <c r="C206" s="6"/>
      <c r="D206" s="6"/>
      <c r="E206" s="6"/>
      <c r="F206" s="6"/>
      <c r="G206" s="6"/>
      <c r="H206" s="6"/>
      <c r="I206" s="6"/>
      <c r="J206" s="6"/>
    </row>
    <row r="207" spans="3:10" ht="18">
      <c r="C207" s="6"/>
      <c r="D207" s="6"/>
      <c r="E207" s="6"/>
      <c r="F207" s="6"/>
      <c r="G207" s="6"/>
      <c r="H207" s="6"/>
      <c r="I207" s="6"/>
      <c r="J207" s="6"/>
    </row>
    <row r="208" spans="3:10" ht="18">
      <c r="C208" s="6"/>
      <c r="D208" s="6"/>
      <c r="E208" s="6"/>
      <c r="F208" s="6"/>
      <c r="G208" s="6"/>
      <c r="H208" s="6"/>
      <c r="I208" s="6"/>
      <c r="J208" s="6"/>
    </row>
    <row r="209" spans="3:10" ht="18">
      <c r="C209" s="6"/>
      <c r="D209" s="6"/>
      <c r="E209" s="6"/>
      <c r="F209" s="6"/>
      <c r="G209" s="6"/>
      <c r="H209" s="6"/>
      <c r="I209" s="6"/>
      <c r="J209" s="6"/>
    </row>
    <row r="210" spans="3:10" ht="18">
      <c r="C210" s="6"/>
      <c r="D210" s="6"/>
      <c r="E210" s="6"/>
      <c r="F210" s="6"/>
      <c r="G210" s="6"/>
      <c r="H210" s="6"/>
      <c r="I210" s="6"/>
      <c r="J210" s="6"/>
    </row>
    <row r="211" spans="3:10" ht="18">
      <c r="C211" s="6"/>
      <c r="D211" s="6"/>
      <c r="E211" s="6"/>
      <c r="F211" s="6"/>
      <c r="G211" s="6"/>
      <c r="H211" s="6"/>
      <c r="I211" s="6"/>
      <c r="J211" s="6"/>
    </row>
    <row r="212" spans="3:10" ht="18">
      <c r="C212" s="6"/>
      <c r="D212" s="6"/>
      <c r="E212" s="6"/>
      <c r="F212" s="6"/>
      <c r="G212" s="6"/>
      <c r="H212" s="6"/>
      <c r="I212" s="6"/>
      <c r="J212" s="6"/>
    </row>
    <row r="213" spans="3:10" ht="18">
      <c r="C213" s="6"/>
      <c r="D213" s="6"/>
      <c r="E213" s="6"/>
      <c r="F213" s="6"/>
      <c r="G213" s="6"/>
      <c r="H213" s="6"/>
      <c r="I213" s="6"/>
      <c r="J213" s="6"/>
    </row>
    <row r="214" spans="3:10" ht="18">
      <c r="C214" s="6"/>
      <c r="D214" s="6"/>
      <c r="E214" s="6"/>
      <c r="F214" s="6"/>
      <c r="G214" s="6"/>
      <c r="H214" s="6"/>
      <c r="I214" s="6"/>
      <c r="J214" s="6"/>
    </row>
    <row r="215" spans="3:10" ht="18">
      <c r="C215" s="6"/>
      <c r="D215" s="6"/>
      <c r="E215" s="6"/>
      <c r="F215" s="6"/>
      <c r="G215" s="6"/>
      <c r="H215" s="6"/>
      <c r="I215" s="6"/>
      <c r="J215" s="6"/>
    </row>
    <row r="216" spans="3:10" ht="18">
      <c r="C216" s="6"/>
      <c r="D216" s="6"/>
      <c r="E216" s="6"/>
      <c r="F216" s="6"/>
      <c r="G216" s="6"/>
      <c r="H216" s="6"/>
      <c r="I216" s="6"/>
      <c r="J216" s="6"/>
    </row>
    <row r="217" spans="3:10" ht="18">
      <c r="C217" s="6"/>
      <c r="D217" s="6"/>
      <c r="E217" s="6"/>
      <c r="F217" s="6"/>
      <c r="G217" s="6"/>
      <c r="H217" s="6"/>
      <c r="I217" s="6"/>
      <c r="J217" s="6"/>
    </row>
    <row r="218" spans="3:10" ht="18">
      <c r="C218" s="6"/>
      <c r="D218" s="6"/>
      <c r="E218" s="6"/>
      <c r="F218" s="6"/>
      <c r="G218" s="6"/>
      <c r="H218" s="6"/>
      <c r="I218" s="6"/>
      <c r="J218" s="6"/>
    </row>
    <row r="219" spans="3:10" ht="18">
      <c r="C219" s="6"/>
      <c r="D219" s="6"/>
      <c r="E219" s="6"/>
      <c r="F219" s="6"/>
      <c r="G219" s="6"/>
      <c r="H219" s="6"/>
      <c r="I219" s="6"/>
      <c r="J219" s="6"/>
    </row>
    <row r="220" spans="3:10" ht="18">
      <c r="C220" s="6"/>
      <c r="D220" s="6"/>
      <c r="E220" s="6"/>
      <c r="F220" s="6"/>
      <c r="G220" s="6"/>
      <c r="H220" s="6"/>
      <c r="I220" s="6"/>
      <c r="J220" s="6"/>
    </row>
    <row r="221" spans="3:10" ht="18">
      <c r="C221" s="6"/>
      <c r="D221" s="6"/>
      <c r="E221" s="6"/>
      <c r="F221" s="6"/>
      <c r="G221" s="6"/>
      <c r="H221" s="6"/>
      <c r="I221" s="6"/>
      <c r="J221" s="6"/>
    </row>
    <row r="222" spans="3:10" ht="18">
      <c r="C222" s="6"/>
      <c r="D222" s="6"/>
      <c r="E222" s="6"/>
      <c r="F222" s="6"/>
      <c r="G222" s="6"/>
      <c r="H222" s="6"/>
      <c r="I222" s="6"/>
      <c r="J222" s="6"/>
    </row>
    <row r="223" spans="3:10" ht="18">
      <c r="C223" s="6"/>
      <c r="D223" s="6"/>
      <c r="E223" s="6"/>
      <c r="F223" s="6"/>
      <c r="G223" s="6"/>
      <c r="H223" s="6"/>
      <c r="I223" s="6"/>
      <c r="J223" s="6"/>
    </row>
    <row r="224" spans="3:10" ht="18">
      <c r="C224" s="6"/>
      <c r="D224" s="6"/>
      <c r="E224" s="6"/>
      <c r="F224" s="6"/>
      <c r="G224" s="6"/>
      <c r="H224" s="6"/>
      <c r="I224" s="6"/>
      <c r="J224" s="6"/>
    </row>
    <row r="225" spans="3:10" ht="18">
      <c r="C225" s="6"/>
      <c r="D225" s="6"/>
      <c r="E225" s="6"/>
      <c r="F225" s="6"/>
      <c r="G225" s="6"/>
      <c r="H225" s="6"/>
      <c r="I225" s="6"/>
      <c r="J225" s="6"/>
    </row>
    <row r="226" spans="3:10" ht="18">
      <c r="C226" s="6"/>
      <c r="D226" s="6"/>
      <c r="E226" s="6"/>
      <c r="F226" s="6"/>
      <c r="G226" s="6"/>
      <c r="H226" s="6"/>
      <c r="I226" s="6"/>
      <c r="J226" s="6"/>
    </row>
    <row r="227" spans="3:10" ht="18">
      <c r="C227" s="6"/>
      <c r="D227" s="6"/>
      <c r="E227" s="6"/>
      <c r="F227" s="6"/>
      <c r="G227" s="6"/>
      <c r="H227" s="6"/>
      <c r="I227" s="6"/>
      <c r="J227" s="6"/>
    </row>
    <row r="228" spans="3:10" ht="18">
      <c r="C228" s="6"/>
      <c r="D228" s="6"/>
      <c r="E228" s="6"/>
      <c r="F228" s="6"/>
      <c r="G228" s="6"/>
      <c r="H228" s="6"/>
      <c r="I228" s="6"/>
      <c r="J228" s="6"/>
    </row>
    <row r="229" spans="3:10" ht="18">
      <c r="C229" s="6"/>
      <c r="D229" s="6"/>
      <c r="E229" s="6"/>
      <c r="F229" s="6"/>
      <c r="G229" s="6"/>
      <c r="H229" s="6"/>
      <c r="I229" s="6"/>
      <c r="J229" s="6"/>
    </row>
    <row r="230" spans="3:10" ht="18">
      <c r="C230" s="6"/>
      <c r="D230" s="6"/>
      <c r="E230" s="6"/>
      <c r="F230" s="6"/>
      <c r="G230" s="6"/>
      <c r="H230" s="6"/>
      <c r="I230" s="6"/>
      <c r="J230" s="6"/>
    </row>
    <row r="231" spans="3:10" ht="18">
      <c r="C231" s="6"/>
      <c r="D231" s="6"/>
      <c r="E231" s="6"/>
      <c r="F231" s="6"/>
      <c r="G231" s="6"/>
      <c r="H231" s="6"/>
      <c r="I231" s="6"/>
      <c r="J231" s="6"/>
    </row>
    <row r="232" spans="3:10" ht="18">
      <c r="C232" s="6"/>
      <c r="D232" s="6"/>
      <c r="E232" s="6"/>
      <c r="F232" s="6"/>
      <c r="G232" s="6"/>
      <c r="H232" s="6"/>
      <c r="I232" s="6"/>
      <c r="J232" s="6"/>
    </row>
    <row r="233" spans="3:10" ht="18">
      <c r="C233" s="6"/>
      <c r="D233" s="6"/>
      <c r="E233" s="6"/>
      <c r="F233" s="6"/>
      <c r="G233" s="6"/>
      <c r="H233" s="6"/>
      <c r="I233" s="6"/>
      <c r="J233" s="6"/>
    </row>
    <row r="234" spans="3:10" ht="18">
      <c r="C234" s="6"/>
      <c r="D234" s="6"/>
      <c r="E234" s="6"/>
      <c r="F234" s="6"/>
      <c r="G234" s="6"/>
      <c r="H234" s="6"/>
      <c r="I234" s="6"/>
      <c r="J234" s="6"/>
    </row>
    <row r="235" spans="3:10" ht="18">
      <c r="C235" s="6"/>
      <c r="D235" s="6"/>
      <c r="E235" s="6"/>
      <c r="F235" s="6"/>
      <c r="G235" s="6"/>
      <c r="H235" s="6"/>
      <c r="I235" s="6"/>
      <c r="J235" s="6"/>
    </row>
    <row r="236" spans="3:10" ht="18">
      <c r="C236" s="6"/>
      <c r="D236" s="6"/>
      <c r="E236" s="6"/>
      <c r="F236" s="6"/>
      <c r="G236" s="6"/>
      <c r="H236" s="6"/>
      <c r="I236" s="6"/>
      <c r="J236" s="6"/>
    </row>
    <row r="237" spans="3:10" ht="18">
      <c r="C237" s="6"/>
      <c r="D237" s="6"/>
      <c r="E237" s="6"/>
      <c r="F237" s="6"/>
      <c r="G237" s="6"/>
      <c r="H237" s="6"/>
      <c r="I237" s="6"/>
      <c r="J237" s="6"/>
    </row>
    <row r="238" spans="3:10" ht="18">
      <c r="C238" s="6"/>
      <c r="D238" s="6"/>
      <c r="E238" s="6"/>
      <c r="F238" s="6"/>
      <c r="G238" s="6"/>
      <c r="H238" s="6"/>
      <c r="I238" s="6"/>
      <c r="J238" s="6"/>
    </row>
    <row r="239" spans="3:10" ht="18">
      <c r="C239" s="6"/>
      <c r="D239" s="6"/>
      <c r="E239" s="6"/>
      <c r="F239" s="6"/>
      <c r="G239" s="6"/>
      <c r="H239" s="6"/>
      <c r="I239" s="6"/>
      <c r="J239" s="6"/>
    </row>
    <row r="240" spans="3:10" ht="18">
      <c r="C240" s="6"/>
      <c r="D240" s="6"/>
      <c r="E240" s="6"/>
      <c r="F240" s="6"/>
      <c r="G240" s="6"/>
      <c r="H240" s="6"/>
      <c r="I240" s="6"/>
      <c r="J240" s="6"/>
    </row>
    <row r="241" spans="3:10" ht="18">
      <c r="C241" s="6"/>
      <c r="D241" s="6"/>
      <c r="E241" s="6"/>
      <c r="F241" s="6"/>
      <c r="G241" s="6"/>
      <c r="H241" s="6"/>
      <c r="I241" s="6"/>
      <c r="J241" s="6"/>
    </row>
    <row r="242" spans="3:10" ht="18">
      <c r="C242" s="6"/>
      <c r="D242" s="6"/>
      <c r="E242" s="6"/>
      <c r="F242" s="6"/>
      <c r="G242" s="6"/>
      <c r="H242" s="6"/>
      <c r="I242" s="6"/>
      <c r="J242" s="6"/>
    </row>
    <row r="243" spans="3:10" ht="18">
      <c r="C243" s="6"/>
      <c r="D243" s="6"/>
      <c r="E243" s="6"/>
      <c r="F243" s="6"/>
      <c r="G243" s="6"/>
      <c r="H243" s="6"/>
      <c r="I243" s="6"/>
      <c r="J243" s="6"/>
    </row>
    <row r="244" spans="3:10" ht="18">
      <c r="C244" s="6"/>
      <c r="D244" s="6"/>
      <c r="E244" s="6"/>
      <c r="F244" s="6"/>
      <c r="G244" s="6"/>
      <c r="H244" s="6"/>
      <c r="I244" s="6"/>
      <c r="J244" s="6"/>
    </row>
    <row r="245" spans="3:10" ht="18">
      <c r="C245" s="6"/>
      <c r="D245" s="6"/>
      <c r="E245" s="6"/>
      <c r="F245" s="6"/>
      <c r="G245" s="6"/>
      <c r="H245" s="6"/>
      <c r="I245" s="6"/>
      <c r="J245" s="6"/>
    </row>
    <row r="246" spans="3:10" ht="18">
      <c r="C246" s="6"/>
      <c r="D246" s="6"/>
      <c r="E246" s="6"/>
      <c r="F246" s="6"/>
      <c r="G246" s="6"/>
      <c r="H246" s="6"/>
      <c r="I246" s="6"/>
      <c r="J246" s="6"/>
    </row>
    <row r="247" spans="3:10" ht="18">
      <c r="C247" s="6"/>
      <c r="D247" s="6"/>
      <c r="E247" s="6"/>
      <c r="F247" s="6"/>
      <c r="G247" s="6"/>
      <c r="H247" s="6"/>
      <c r="I247" s="6"/>
      <c r="J247" s="6"/>
    </row>
    <row r="248" spans="3:10" ht="18">
      <c r="C248" s="6"/>
      <c r="D248" s="6"/>
      <c r="E248" s="6"/>
      <c r="F248" s="6"/>
      <c r="G248" s="6"/>
      <c r="H248" s="6"/>
      <c r="I248" s="6"/>
      <c r="J248" s="6"/>
    </row>
    <row r="249" spans="3:10" ht="18">
      <c r="C249" s="6"/>
      <c r="D249" s="6"/>
      <c r="E249" s="6"/>
      <c r="F249" s="6"/>
      <c r="G249" s="6"/>
      <c r="H249" s="6"/>
      <c r="I249" s="6"/>
      <c r="J249" s="6"/>
    </row>
    <row r="250" spans="3:10" ht="18">
      <c r="C250" s="6"/>
      <c r="D250" s="6"/>
      <c r="E250" s="6"/>
      <c r="F250" s="6"/>
      <c r="G250" s="6"/>
      <c r="H250" s="6"/>
      <c r="I250" s="6"/>
      <c r="J250" s="6"/>
    </row>
    <row r="251" spans="3:10" ht="18">
      <c r="C251" s="6"/>
      <c r="D251" s="6"/>
      <c r="E251" s="6"/>
      <c r="F251" s="6"/>
      <c r="G251" s="6"/>
      <c r="H251" s="6"/>
      <c r="I251" s="6"/>
      <c r="J251" s="6"/>
    </row>
    <row r="252" spans="3:10" ht="18">
      <c r="C252" s="6"/>
      <c r="D252" s="6"/>
      <c r="E252" s="6"/>
      <c r="F252" s="6"/>
      <c r="G252" s="6"/>
      <c r="H252" s="6"/>
      <c r="I252" s="6"/>
      <c r="J252" s="6"/>
    </row>
    <row r="253" spans="3:10" ht="18">
      <c r="C253" s="6"/>
      <c r="D253" s="6"/>
      <c r="E253" s="6"/>
      <c r="F253" s="6"/>
      <c r="G253" s="6"/>
      <c r="H253" s="6"/>
      <c r="I253" s="6"/>
      <c r="J253" s="6"/>
    </row>
    <row r="254" spans="3:10" ht="18">
      <c r="C254" s="6"/>
      <c r="D254" s="6"/>
      <c r="E254" s="6"/>
      <c r="F254" s="6"/>
      <c r="G254" s="6"/>
      <c r="H254" s="6"/>
      <c r="I254" s="6"/>
      <c r="J254" s="6"/>
    </row>
    <row r="255" spans="3:10" ht="18">
      <c r="C255" s="6"/>
      <c r="D255" s="6"/>
      <c r="E255" s="6"/>
      <c r="F255" s="6"/>
      <c r="G255" s="6"/>
      <c r="H255" s="6"/>
      <c r="I255" s="6"/>
      <c r="J255" s="6"/>
    </row>
    <row r="256" spans="3:10" ht="18">
      <c r="C256" s="6"/>
      <c r="D256" s="6"/>
      <c r="E256" s="6"/>
      <c r="F256" s="6"/>
      <c r="G256" s="6"/>
      <c r="H256" s="6"/>
      <c r="I256" s="6"/>
      <c r="J256" s="6"/>
    </row>
    <row r="257" spans="3:10" ht="18">
      <c r="C257" s="6"/>
      <c r="D257" s="6"/>
      <c r="E257" s="6"/>
      <c r="F257" s="6"/>
      <c r="G257" s="6"/>
      <c r="H257" s="6"/>
      <c r="I257" s="6"/>
      <c r="J257" s="6"/>
    </row>
    <row r="258" spans="3:10" ht="18">
      <c r="C258" s="6"/>
      <c r="D258" s="6"/>
      <c r="E258" s="6"/>
      <c r="F258" s="6"/>
      <c r="G258" s="6"/>
      <c r="H258" s="6"/>
      <c r="I258" s="6"/>
      <c r="J258" s="6"/>
    </row>
    <row r="259" spans="3:10" ht="18">
      <c r="C259" s="6"/>
      <c r="D259" s="6"/>
      <c r="E259" s="6"/>
      <c r="F259" s="6"/>
      <c r="G259" s="6"/>
      <c r="H259" s="6"/>
      <c r="I259" s="6"/>
      <c r="J259" s="6"/>
    </row>
    <row r="260" spans="3:10" ht="18">
      <c r="C260" s="6"/>
      <c r="D260" s="6"/>
      <c r="E260" s="6"/>
      <c r="F260" s="6"/>
      <c r="G260" s="6"/>
      <c r="H260" s="6"/>
      <c r="I260" s="6"/>
      <c r="J260" s="6"/>
    </row>
    <row r="261" spans="3:10" ht="18">
      <c r="C261" s="6"/>
      <c r="D261" s="6"/>
      <c r="E261" s="6"/>
      <c r="F261" s="6"/>
      <c r="G261" s="6"/>
      <c r="H261" s="6"/>
      <c r="I261" s="6"/>
      <c r="J261" s="6"/>
    </row>
    <row r="262" spans="3:10" ht="18">
      <c r="C262" s="6"/>
      <c r="D262" s="6"/>
      <c r="E262" s="6"/>
      <c r="F262" s="6"/>
      <c r="G262" s="6"/>
      <c r="H262" s="6"/>
      <c r="I262" s="6"/>
      <c r="J262" s="6"/>
    </row>
    <row r="263" spans="3:10" ht="18">
      <c r="C263" s="6"/>
      <c r="D263" s="6"/>
      <c r="E263" s="6"/>
      <c r="F263" s="6"/>
      <c r="G263" s="6"/>
      <c r="H263" s="6"/>
      <c r="I263" s="6"/>
      <c r="J263" s="6"/>
    </row>
    <row r="264" spans="3:10" ht="18">
      <c r="C264" s="6"/>
      <c r="D264" s="6"/>
      <c r="E264" s="6"/>
      <c r="F264" s="6"/>
      <c r="G264" s="6"/>
      <c r="H264" s="6"/>
      <c r="I264" s="6"/>
      <c r="J264" s="6"/>
    </row>
    <row r="265" spans="3:10" ht="18">
      <c r="C265" s="6"/>
      <c r="D265" s="6"/>
      <c r="E265" s="6"/>
      <c r="F265" s="6"/>
      <c r="G265" s="6"/>
      <c r="H265" s="6"/>
      <c r="I265" s="6"/>
      <c r="J265" s="6"/>
    </row>
    <row r="266" spans="3:10" ht="18">
      <c r="C266" s="6"/>
      <c r="D266" s="6"/>
      <c r="E266" s="6"/>
      <c r="F266" s="6"/>
      <c r="G266" s="6"/>
      <c r="H266" s="6"/>
      <c r="I266" s="6"/>
      <c r="J266" s="6"/>
    </row>
    <row r="267" spans="3:10" ht="18">
      <c r="C267" s="6"/>
      <c r="D267" s="6"/>
      <c r="E267" s="6"/>
      <c r="F267" s="6"/>
      <c r="G267" s="6"/>
      <c r="H267" s="6"/>
      <c r="I267" s="6"/>
      <c r="J267" s="6"/>
    </row>
    <row r="268" spans="3:10" ht="18">
      <c r="C268" s="6"/>
      <c r="D268" s="6"/>
      <c r="E268" s="6"/>
      <c r="F268" s="6"/>
      <c r="G268" s="6"/>
      <c r="H268" s="6"/>
      <c r="I268" s="6"/>
      <c r="J268" s="6"/>
    </row>
    <row r="269" spans="3:10" ht="18">
      <c r="C269" s="6"/>
      <c r="D269" s="6"/>
      <c r="E269" s="6"/>
      <c r="F269" s="6"/>
      <c r="G269" s="6"/>
      <c r="H269" s="6"/>
      <c r="I269" s="6"/>
      <c r="J269" s="6"/>
    </row>
    <row r="270" spans="3:10" ht="18">
      <c r="C270" s="6"/>
      <c r="D270" s="6"/>
      <c r="E270" s="6"/>
      <c r="F270" s="6"/>
      <c r="G270" s="6"/>
      <c r="H270" s="6"/>
      <c r="I270" s="6"/>
      <c r="J270" s="6"/>
    </row>
    <row r="271" spans="3:10" ht="18">
      <c r="C271" s="6"/>
      <c r="D271" s="6"/>
      <c r="E271" s="6"/>
      <c r="F271" s="6"/>
      <c r="G271" s="6"/>
      <c r="H271" s="6"/>
      <c r="I271" s="6"/>
      <c r="J271" s="6"/>
    </row>
    <row r="272" spans="3:10" ht="18">
      <c r="C272" s="6"/>
      <c r="D272" s="6"/>
      <c r="E272" s="6"/>
      <c r="F272" s="6"/>
      <c r="G272" s="6"/>
      <c r="H272" s="6"/>
      <c r="I272" s="6"/>
      <c r="J272" s="6"/>
    </row>
    <row r="273" spans="3:10" ht="18">
      <c r="C273" s="6"/>
      <c r="D273" s="6"/>
      <c r="E273" s="6"/>
      <c r="F273" s="6"/>
      <c r="G273" s="6"/>
      <c r="H273" s="6"/>
      <c r="I273" s="6"/>
      <c r="J273" s="6"/>
    </row>
    <row r="274" spans="3:10" ht="18">
      <c r="C274" s="6"/>
      <c r="D274" s="6"/>
      <c r="E274" s="6"/>
      <c r="F274" s="6"/>
      <c r="G274" s="6"/>
      <c r="H274" s="6"/>
      <c r="I274" s="6"/>
      <c r="J274" s="6"/>
    </row>
    <row r="275" spans="3:10" ht="18">
      <c r="C275" s="6"/>
      <c r="D275" s="6"/>
      <c r="E275" s="6"/>
      <c r="F275" s="6"/>
      <c r="G275" s="6"/>
      <c r="H275" s="6"/>
      <c r="I275" s="6"/>
      <c r="J275" s="6"/>
    </row>
    <row r="276" spans="3:10" ht="18">
      <c r="C276" s="6"/>
      <c r="D276" s="6"/>
      <c r="E276" s="6"/>
      <c r="F276" s="6"/>
      <c r="G276" s="6"/>
      <c r="H276" s="6"/>
      <c r="I276" s="6"/>
      <c r="J276" s="6"/>
    </row>
    <row r="277" spans="3:10" ht="18">
      <c r="C277" s="6"/>
      <c r="D277" s="6"/>
      <c r="E277" s="6"/>
      <c r="F277" s="6"/>
      <c r="G277" s="6"/>
      <c r="H277" s="6"/>
      <c r="I277" s="6"/>
      <c r="J277" s="6"/>
    </row>
    <row r="278" spans="3:10" ht="18">
      <c r="C278" s="6"/>
      <c r="D278" s="6"/>
      <c r="E278" s="6"/>
      <c r="F278" s="6"/>
      <c r="G278" s="6"/>
      <c r="H278" s="6"/>
      <c r="I278" s="6"/>
      <c r="J278" s="6"/>
    </row>
    <row r="279" spans="3:10" ht="18">
      <c r="C279" s="6"/>
      <c r="D279" s="6"/>
      <c r="E279" s="6"/>
      <c r="F279" s="6"/>
      <c r="G279" s="6"/>
      <c r="H279" s="6"/>
      <c r="I279" s="6"/>
      <c r="J279" s="6"/>
    </row>
    <row r="280" spans="3:10" ht="18">
      <c r="C280" s="6"/>
      <c r="D280" s="6"/>
      <c r="E280" s="6"/>
      <c r="F280" s="6"/>
      <c r="G280" s="6"/>
      <c r="H280" s="6"/>
      <c r="I280" s="6"/>
      <c r="J280" s="6"/>
    </row>
    <row r="281" spans="3:10" ht="18">
      <c r="C281" s="6"/>
      <c r="D281" s="6"/>
      <c r="E281" s="6"/>
      <c r="F281" s="6"/>
      <c r="G281" s="6"/>
      <c r="H281" s="6"/>
      <c r="I281" s="6"/>
      <c r="J281" s="6"/>
    </row>
    <row r="282" spans="3:10" ht="18">
      <c r="C282" s="6"/>
      <c r="D282" s="6"/>
      <c r="E282" s="6"/>
      <c r="F282" s="6"/>
      <c r="G282" s="6"/>
      <c r="H282" s="6"/>
      <c r="I282" s="6"/>
      <c r="J282" s="6"/>
    </row>
    <row r="283" spans="3:10" ht="18">
      <c r="C283" s="6"/>
      <c r="D283" s="6"/>
      <c r="E283" s="6"/>
      <c r="F283" s="6"/>
      <c r="G283" s="6"/>
      <c r="H283" s="6"/>
      <c r="I283" s="6"/>
      <c r="J283" s="6"/>
    </row>
    <row r="284" spans="3:10" ht="18">
      <c r="C284" s="6"/>
      <c r="D284" s="6"/>
      <c r="E284" s="6"/>
      <c r="F284" s="6"/>
      <c r="G284" s="6"/>
      <c r="H284" s="6"/>
      <c r="I284" s="6"/>
      <c r="J284" s="6"/>
    </row>
    <row r="285" spans="3:10" ht="18">
      <c r="C285" s="6"/>
      <c r="D285" s="6"/>
      <c r="E285" s="6"/>
      <c r="F285" s="6"/>
      <c r="G285" s="6"/>
      <c r="H285" s="6"/>
      <c r="I285" s="6"/>
      <c r="J285" s="6"/>
    </row>
    <row r="286" spans="3:10" ht="18">
      <c r="C286" s="6"/>
      <c r="D286" s="6"/>
      <c r="E286" s="6"/>
      <c r="F286" s="6"/>
      <c r="G286" s="6"/>
      <c r="H286" s="6"/>
      <c r="I286" s="6"/>
      <c r="J286" s="6"/>
    </row>
    <row r="287" spans="3:10" ht="18">
      <c r="C287" s="6"/>
      <c r="D287" s="6"/>
      <c r="E287" s="6"/>
      <c r="F287" s="6"/>
      <c r="G287" s="6"/>
      <c r="H287" s="6"/>
      <c r="I287" s="6"/>
      <c r="J287" s="6"/>
    </row>
    <row r="288" spans="3:10" ht="18">
      <c r="C288" s="6"/>
      <c r="D288" s="6"/>
      <c r="E288" s="6"/>
      <c r="F288" s="6"/>
      <c r="G288" s="6"/>
      <c r="H288" s="6"/>
      <c r="I288" s="6"/>
      <c r="J288" s="6"/>
    </row>
    <row r="289" spans="3:10" ht="18">
      <c r="C289" s="6"/>
      <c r="D289" s="6"/>
      <c r="E289" s="6"/>
      <c r="F289" s="6"/>
      <c r="G289" s="6"/>
      <c r="H289" s="6"/>
      <c r="I289" s="6"/>
      <c r="J289" s="6"/>
    </row>
    <row r="290" spans="3:10" ht="18">
      <c r="C290" s="6"/>
      <c r="D290" s="6"/>
      <c r="E290" s="6"/>
      <c r="F290" s="6"/>
      <c r="G290" s="6"/>
      <c r="H290" s="6"/>
      <c r="I290" s="6"/>
      <c r="J290" s="6"/>
    </row>
    <row r="291" spans="3:10" ht="18">
      <c r="C291" s="6"/>
      <c r="D291" s="6"/>
      <c r="E291" s="6"/>
      <c r="F291" s="6"/>
      <c r="G291" s="6"/>
      <c r="H291" s="6"/>
      <c r="I291" s="6"/>
      <c r="J291" s="6"/>
    </row>
    <row r="292" spans="3:10" ht="18">
      <c r="C292" s="6"/>
      <c r="D292" s="6"/>
      <c r="E292" s="6"/>
      <c r="F292" s="6"/>
      <c r="G292" s="6"/>
      <c r="H292" s="6"/>
      <c r="I292" s="6"/>
      <c r="J292" s="6"/>
    </row>
    <row r="293" spans="3:10" ht="18">
      <c r="C293" s="6"/>
      <c r="D293" s="6"/>
      <c r="E293" s="6"/>
      <c r="F293" s="6"/>
      <c r="G293" s="6"/>
      <c r="H293" s="6"/>
      <c r="I293" s="6"/>
      <c r="J293" s="6"/>
    </row>
    <row r="294" spans="3:10" ht="18">
      <c r="C294" s="6"/>
      <c r="D294" s="6"/>
      <c r="E294" s="6"/>
      <c r="F294" s="6"/>
      <c r="G294" s="6"/>
      <c r="H294" s="6"/>
      <c r="I294" s="6"/>
      <c r="J294" s="6"/>
    </row>
    <row r="295" spans="3:10" ht="18">
      <c r="C295" s="6"/>
      <c r="D295" s="6"/>
      <c r="E295" s="6"/>
      <c r="F295" s="6"/>
      <c r="G295" s="6"/>
      <c r="H295" s="6"/>
      <c r="I295" s="6"/>
      <c r="J295" s="6"/>
    </row>
    <row r="296" spans="3:10" ht="18">
      <c r="C296" s="6"/>
      <c r="D296" s="6"/>
      <c r="E296" s="6"/>
      <c r="F296" s="6"/>
      <c r="G296" s="6"/>
      <c r="H296" s="6"/>
      <c r="I296" s="6"/>
      <c r="J296" s="6"/>
    </row>
    <row r="297" spans="3:10" ht="18">
      <c r="C297" s="6"/>
      <c r="D297" s="6"/>
      <c r="E297" s="6"/>
      <c r="F297" s="6"/>
      <c r="G297" s="6"/>
      <c r="H297" s="6"/>
      <c r="I297" s="6"/>
      <c r="J297" s="6"/>
    </row>
    <row r="298" spans="3:10" ht="18">
      <c r="C298" s="6"/>
      <c r="D298" s="6"/>
      <c r="E298" s="6"/>
      <c r="F298" s="6"/>
      <c r="G298" s="6"/>
      <c r="H298" s="6"/>
      <c r="I298" s="6"/>
      <c r="J298" s="6"/>
    </row>
    <row r="299" spans="3:10" ht="18">
      <c r="C299" s="6"/>
      <c r="D299" s="6"/>
      <c r="E299" s="6"/>
      <c r="F299" s="6"/>
      <c r="G299" s="6"/>
      <c r="H299" s="6"/>
      <c r="I299" s="6"/>
      <c r="J299" s="6"/>
    </row>
    <row r="300" spans="3:10" ht="18">
      <c r="C300" s="6"/>
      <c r="D300" s="6"/>
      <c r="E300" s="6"/>
      <c r="F300" s="6"/>
      <c r="G300" s="6"/>
      <c r="H300" s="6"/>
      <c r="I300" s="6"/>
      <c r="J300" s="6"/>
    </row>
    <row r="301" spans="3:10" ht="18">
      <c r="C301" s="6"/>
      <c r="D301" s="6"/>
      <c r="E301" s="6"/>
      <c r="F301" s="6"/>
      <c r="G301" s="6"/>
      <c r="H301" s="6"/>
      <c r="I301" s="6"/>
      <c r="J301" s="6"/>
    </row>
    <row r="302" spans="3:10" ht="18">
      <c r="C302" s="6"/>
      <c r="D302" s="6"/>
      <c r="E302" s="6"/>
      <c r="F302" s="6"/>
      <c r="G302" s="6"/>
      <c r="H302" s="6"/>
      <c r="I302" s="6"/>
      <c r="J302" s="6"/>
    </row>
    <row r="303" spans="3:10" ht="18">
      <c r="C303" s="6"/>
      <c r="D303" s="6"/>
      <c r="E303" s="6"/>
      <c r="F303" s="6"/>
      <c r="G303" s="6"/>
      <c r="H303" s="6"/>
      <c r="I303" s="6"/>
      <c r="J303" s="6"/>
    </row>
    <row r="304" spans="3:10" ht="18">
      <c r="C304" s="6"/>
      <c r="D304" s="6"/>
      <c r="E304" s="6"/>
      <c r="F304" s="6"/>
      <c r="G304" s="6"/>
      <c r="H304" s="6"/>
      <c r="I304" s="6"/>
      <c r="J304" s="6"/>
    </row>
    <row r="305" spans="3:10" ht="18">
      <c r="C305" s="6"/>
      <c r="D305" s="6"/>
      <c r="E305" s="6"/>
      <c r="F305" s="6"/>
      <c r="G305" s="6"/>
      <c r="H305" s="6"/>
      <c r="I305" s="6"/>
      <c r="J305" s="6"/>
    </row>
    <row r="306" spans="3:10" ht="18">
      <c r="C306" s="6"/>
      <c r="D306" s="6"/>
      <c r="E306" s="6"/>
      <c r="F306" s="6"/>
      <c r="G306" s="6"/>
      <c r="H306" s="6"/>
      <c r="I306" s="6"/>
      <c r="J306" s="6"/>
    </row>
    <row r="307" spans="3:10" ht="18">
      <c r="C307" s="6"/>
      <c r="D307" s="6"/>
      <c r="E307" s="6"/>
      <c r="F307" s="6"/>
      <c r="G307" s="6"/>
      <c r="H307" s="6"/>
      <c r="I307" s="6"/>
      <c r="J307" s="6"/>
    </row>
    <row r="308" spans="3:10" ht="18">
      <c r="C308" s="6"/>
      <c r="D308" s="6"/>
      <c r="E308" s="6"/>
      <c r="F308" s="6"/>
      <c r="G308" s="6"/>
      <c r="H308" s="6"/>
      <c r="I308" s="6"/>
      <c r="J308" s="6"/>
    </row>
    <row r="309" spans="3:10" ht="18">
      <c r="C309" s="6"/>
      <c r="D309" s="6"/>
      <c r="E309" s="6"/>
      <c r="F309" s="6"/>
      <c r="G309" s="6"/>
      <c r="H309" s="6"/>
      <c r="I309" s="6"/>
      <c r="J309" s="6"/>
    </row>
    <row r="310" spans="3:10" ht="18">
      <c r="C310" s="6"/>
      <c r="D310" s="6"/>
      <c r="E310" s="6"/>
      <c r="F310" s="6"/>
      <c r="G310" s="6"/>
      <c r="H310" s="6"/>
      <c r="I310" s="6"/>
      <c r="J310" s="6"/>
    </row>
    <row r="311" spans="3:10" ht="18">
      <c r="C311" s="6"/>
      <c r="D311" s="6"/>
      <c r="E311" s="6"/>
      <c r="F311" s="6"/>
      <c r="G311" s="6"/>
      <c r="H311" s="6"/>
      <c r="I311" s="6"/>
      <c r="J311" s="6"/>
    </row>
    <row r="312" spans="3:10" ht="18">
      <c r="C312" s="6"/>
      <c r="D312" s="6"/>
      <c r="E312" s="6"/>
      <c r="F312" s="6"/>
      <c r="G312" s="6"/>
      <c r="H312" s="6"/>
      <c r="I312" s="6"/>
      <c r="J312" s="6"/>
    </row>
    <row r="313" spans="3:10" ht="18">
      <c r="C313" s="6"/>
      <c r="D313" s="6"/>
      <c r="E313" s="6"/>
      <c r="F313" s="6"/>
      <c r="G313" s="6"/>
      <c r="H313" s="6"/>
      <c r="I313" s="6"/>
      <c r="J313" s="6"/>
    </row>
    <row r="314" spans="3:10" ht="18">
      <c r="C314" s="6"/>
      <c r="D314" s="6"/>
      <c r="E314" s="6"/>
      <c r="F314" s="6"/>
      <c r="G314" s="6"/>
      <c r="H314" s="6"/>
      <c r="I314" s="6"/>
      <c r="J314" s="6"/>
    </row>
    <row r="315" spans="3:10" ht="18">
      <c r="C315" s="6"/>
      <c r="D315" s="6"/>
      <c r="E315" s="6"/>
      <c r="F315" s="6"/>
      <c r="G315" s="6"/>
      <c r="H315" s="6"/>
      <c r="I315" s="6"/>
      <c r="J315" s="6"/>
    </row>
    <row r="316" spans="3:10" ht="18">
      <c r="C316" s="6"/>
      <c r="D316" s="6"/>
      <c r="E316" s="6"/>
      <c r="F316" s="6"/>
      <c r="G316" s="6"/>
      <c r="H316" s="6"/>
      <c r="I316" s="6"/>
      <c r="J316" s="6"/>
    </row>
    <row r="317" spans="3:10" ht="18">
      <c r="C317" s="6"/>
      <c r="D317" s="6"/>
      <c r="E317" s="6"/>
      <c r="F317" s="6"/>
      <c r="G317" s="6"/>
      <c r="H317" s="6"/>
      <c r="I317" s="6"/>
      <c r="J317" s="6"/>
    </row>
    <row r="318" spans="3:10" ht="18">
      <c r="C318" s="6"/>
      <c r="D318" s="6"/>
      <c r="E318" s="6"/>
      <c r="F318" s="6"/>
      <c r="G318" s="6"/>
      <c r="H318" s="6"/>
      <c r="I318" s="6"/>
      <c r="J318" s="6"/>
    </row>
    <row r="319" spans="3:10" ht="18">
      <c r="C319" s="6"/>
      <c r="D319" s="6"/>
      <c r="E319" s="6"/>
      <c r="F319" s="6"/>
      <c r="G319" s="6"/>
      <c r="H319" s="6"/>
      <c r="I319" s="6"/>
      <c r="J319" s="6"/>
    </row>
    <row r="320" spans="3:10" ht="18">
      <c r="C320" s="6"/>
      <c r="D320" s="6"/>
      <c r="E320" s="6"/>
      <c r="F320" s="6"/>
      <c r="G320" s="6"/>
      <c r="H320" s="6"/>
      <c r="I320" s="6"/>
      <c r="J320" s="6"/>
    </row>
    <row r="321" spans="3:10" ht="18">
      <c r="C321" s="6"/>
      <c r="D321" s="6"/>
      <c r="E321" s="6"/>
      <c r="F321" s="6"/>
      <c r="G321" s="6"/>
      <c r="H321" s="6"/>
      <c r="I321" s="6"/>
      <c r="J321" s="6"/>
    </row>
    <row r="322" spans="3:10" ht="18">
      <c r="C322" s="6"/>
      <c r="D322" s="6"/>
      <c r="E322" s="6"/>
      <c r="F322" s="6"/>
      <c r="G322" s="6"/>
      <c r="H322" s="6"/>
      <c r="I322" s="6"/>
      <c r="J322" s="6"/>
    </row>
    <row r="323" spans="3:10" ht="18">
      <c r="C323" s="6"/>
      <c r="D323" s="6"/>
      <c r="E323" s="6"/>
      <c r="F323" s="6"/>
      <c r="G323" s="6"/>
      <c r="H323" s="6"/>
      <c r="I323" s="6"/>
      <c r="J323" s="6"/>
    </row>
    <row r="324" spans="3:10" ht="18">
      <c r="C324" s="6"/>
      <c r="D324" s="6"/>
      <c r="E324" s="6"/>
      <c r="F324" s="6"/>
      <c r="G324" s="6"/>
      <c r="H324" s="6"/>
      <c r="I324" s="6"/>
      <c r="J324" s="6"/>
    </row>
    <row r="325" spans="3:10" ht="18">
      <c r="C325" s="6"/>
      <c r="D325" s="6"/>
      <c r="E325" s="6"/>
      <c r="F325" s="6"/>
      <c r="G325" s="6"/>
      <c r="H325" s="6"/>
      <c r="I325" s="6"/>
      <c r="J325" s="6"/>
    </row>
    <row r="326" spans="3:10" ht="18">
      <c r="C326" s="6"/>
      <c r="D326" s="6"/>
      <c r="E326" s="6"/>
      <c r="F326" s="6"/>
      <c r="G326" s="6"/>
      <c r="H326" s="6"/>
      <c r="I326" s="6"/>
      <c r="J326" s="6"/>
    </row>
    <row r="327" spans="3:10" ht="18">
      <c r="C327" s="6"/>
      <c r="D327" s="6"/>
      <c r="E327" s="6"/>
      <c r="F327" s="6"/>
      <c r="G327" s="6"/>
      <c r="H327" s="6"/>
      <c r="I327" s="6"/>
      <c r="J327" s="6"/>
    </row>
    <row r="328" spans="3:10" ht="18">
      <c r="C328" s="6"/>
      <c r="D328" s="6"/>
      <c r="E328" s="6"/>
      <c r="F328" s="6"/>
      <c r="G328" s="6"/>
      <c r="H328" s="6"/>
      <c r="I328" s="6"/>
      <c r="J328" s="6"/>
    </row>
    <row r="329" spans="3:10" ht="18">
      <c r="C329" s="6"/>
      <c r="D329" s="6"/>
      <c r="E329" s="6"/>
      <c r="F329" s="6"/>
      <c r="G329" s="6"/>
      <c r="H329" s="6"/>
      <c r="I329" s="6"/>
      <c r="J329" s="6"/>
    </row>
    <row r="330" spans="3:10" ht="18">
      <c r="C330" s="6"/>
      <c r="D330" s="6"/>
      <c r="E330" s="6"/>
      <c r="F330" s="6"/>
      <c r="G330" s="6"/>
      <c r="H330" s="6"/>
      <c r="I330" s="6"/>
      <c r="J330" s="6"/>
    </row>
    <row r="331" spans="3:10" ht="18">
      <c r="C331" s="6"/>
      <c r="D331" s="6"/>
      <c r="E331" s="6"/>
      <c r="F331" s="6"/>
      <c r="G331" s="6"/>
      <c r="H331" s="6"/>
      <c r="I331" s="6"/>
      <c r="J331" s="6"/>
    </row>
    <row r="332" spans="3:10" ht="18">
      <c r="C332" s="6"/>
      <c r="D332" s="6"/>
      <c r="E332" s="6"/>
      <c r="F332" s="6"/>
      <c r="G332" s="6"/>
      <c r="H332" s="6"/>
      <c r="I332" s="6"/>
      <c r="J332" s="6"/>
    </row>
    <row r="333" spans="3:10" ht="18">
      <c r="C333" s="6"/>
      <c r="D333" s="6"/>
      <c r="E333" s="6"/>
      <c r="F333" s="6"/>
      <c r="G333" s="6"/>
      <c r="H333" s="6"/>
      <c r="I333" s="6"/>
      <c r="J333" s="6"/>
    </row>
    <row r="334" spans="3:10" ht="18">
      <c r="C334" s="6"/>
      <c r="D334" s="6"/>
      <c r="E334" s="6"/>
      <c r="F334" s="6"/>
      <c r="G334" s="6"/>
      <c r="H334" s="6"/>
      <c r="I334" s="6"/>
      <c r="J334" s="6"/>
    </row>
    <row r="335" spans="3:10" ht="18">
      <c r="C335" s="6"/>
      <c r="D335" s="6"/>
      <c r="E335" s="6"/>
      <c r="F335" s="6"/>
      <c r="G335" s="6"/>
      <c r="H335" s="6"/>
      <c r="I335" s="6"/>
      <c r="J335" s="6"/>
    </row>
    <row r="336" spans="3:10" ht="18">
      <c r="C336" s="6"/>
      <c r="D336" s="6"/>
      <c r="E336" s="6"/>
      <c r="F336" s="6"/>
      <c r="G336" s="6"/>
      <c r="H336" s="6"/>
      <c r="I336" s="6"/>
      <c r="J336" s="6"/>
    </row>
    <row r="337" spans="3:10" ht="18">
      <c r="C337" s="6"/>
      <c r="D337" s="6"/>
      <c r="E337" s="6"/>
      <c r="F337" s="6"/>
      <c r="G337" s="6"/>
      <c r="H337" s="6"/>
      <c r="I337" s="6"/>
      <c r="J337" s="6"/>
    </row>
    <row r="338" spans="3:10" ht="18">
      <c r="C338" s="6"/>
      <c r="D338" s="6"/>
      <c r="E338" s="6"/>
      <c r="F338" s="6"/>
      <c r="G338" s="6"/>
      <c r="H338" s="6"/>
      <c r="I338" s="6"/>
      <c r="J338" s="6"/>
    </row>
    <row r="339" spans="3:10" ht="18">
      <c r="C339" s="6"/>
      <c r="D339" s="6"/>
      <c r="E339" s="6"/>
      <c r="F339" s="6"/>
      <c r="G339" s="6"/>
      <c r="H339" s="6"/>
      <c r="I339" s="6"/>
      <c r="J339" s="6"/>
    </row>
    <row r="340" spans="3:10" ht="18">
      <c r="C340" s="6"/>
      <c r="D340" s="6"/>
      <c r="E340" s="6"/>
      <c r="F340" s="6"/>
      <c r="G340" s="6"/>
      <c r="H340" s="6"/>
      <c r="I340" s="6"/>
      <c r="J340" s="6"/>
    </row>
    <row r="341" spans="3:10" ht="18">
      <c r="C341" s="6"/>
      <c r="D341" s="6"/>
      <c r="E341" s="6"/>
      <c r="F341" s="6"/>
      <c r="G341" s="6"/>
      <c r="H341" s="6"/>
      <c r="I341" s="6"/>
      <c r="J341" s="6"/>
    </row>
    <row r="342" spans="3:10" ht="18">
      <c r="C342" s="6"/>
      <c r="D342" s="6"/>
      <c r="E342" s="6"/>
      <c r="F342" s="6"/>
      <c r="G342" s="6"/>
      <c r="H342" s="6"/>
      <c r="I342" s="6"/>
      <c r="J342" s="6"/>
    </row>
    <row r="343" spans="3:10" ht="18">
      <c r="C343" s="6"/>
      <c r="D343" s="6"/>
      <c r="E343" s="6"/>
      <c r="F343" s="6"/>
      <c r="G343" s="6"/>
      <c r="H343" s="6"/>
      <c r="I343" s="6"/>
      <c r="J343" s="6"/>
    </row>
    <row r="344" spans="3:10" ht="18">
      <c r="C344" s="6"/>
      <c r="D344" s="6"/>
      <c r="E344" s="6"/>
      <c r="F344" s="6"/>
      <c r="G344" s="6"/>
      <c r="H344" s="6"/>
      <c r="I344" s="6"/>
      <c r="J344" s="6"/>
    </row>
    <row r="345" spans="3:10" ht="18">
      <c r="C345" s="6"/>
      <c r="D345" s="6"/>
      <c r="E345" s="6"/>
      <c r="F345" s="6"/>
      <c r="G345" s="6"/>
      <c r="H345" s="6"/>
      <c r="I345" s="6"/>
      <c r="J345" s="6"/>
    </row>
    <row r="346" spans="3:10" ht="18">
      <c r="C346" s="6"/>
      <c r="D346" s="6"/>
      <c r="E346" s="6"/>
      <c r="F346" s="6"/>
      <c r="G346" s="6"/>
      <c r="H346" s="6"/>
      <c r="I346" s="6"/>
      <c r="J346" s="6"/>
    </row>
    <row r="347" spans="3:10" ht="18">
      <c r="C347" s="6"/>
      <c r="D347" s="6"/>
      <c r="E347" s="6"/>
      <c r="F347" s="6"/>
      <c r="G347" s="6"/>
      <c r="H347" s="6"/>
      <c r="I347" s="6"/>
      <c r="J347" s="6"/>
    </row>
    <row r="348" spans="3:10" ht="18">
      <c r="C348" s="6"/>
      <c r="D348" s="6"/>
      <c r="E348" s="6"/>
      <c r="F348" s="6"/>
      <c r="G348" s="6"/>
      <c r="H348" s="6"/>
      <c r="I348" s="6"/>
      <c r="J348" s="6"/>
    </row>
    <row r="349" spans="3:10" ht="18">
      <c r="C349" s="6"/>
      <c r="D349" s="6"/>
      <c r="E349" s="6"/>
      <c r="F349" s="6"/>
      <c r="G349" s="6"/>
      <c r="H349" s="6"/>
      <c r="I349" s="6"/>
      <c r="J349" s="6"/>
    </row>
    <row r="350" spans="3:10" ht="18">
      <c r="C350" s="6"/>
      <c r="D350" s="6"/>
      <c r="E350" s="6"/>
      <c r="F350" s="6"/>
      <c r="G350" s="6"/>
      <c r="H350" s="6"/>
      <c r="I350" s="6"/>
      <c r="J350" s="6"/>
    </row>
    <row r="351" spans="3:10" ht="18">
      <c r="C351" s="6"/>
      <c r="D351" s="6"/>
      <c r="E351" s="6"/>
      <c r="F351" s="6"/>
      <c r="G351" s="6"/>
      <c r="H351" s="6"/>
      <c r="I351" s="6"/>
      <c r="J351" s="6"/>
    </row>
    <row r="352" spans="3:10" ht="18">
      <c r="C352" s="6"/>
      <c r="D352" s="6"/>
      <c r="E352" s="6"/>
      <c r="F352" s="6"/>
      <c r="G352" s="6"/>
      <c r="H352" s="6"/>
      <c r="I352" s="6"/>
      <c r="J352" s="6"/>
    </row>
    <row r="353" spans="3:10" ht="18">
      <c r="C353" s="6"/>
      <c r="D353" s="6"/>
      <c r="E353" s="6"/>
      <c r="F353" s="6"/>
      <c r="G353" s="6"/>
      <c r="H353" s="6"/>
      <c r="I353" s="6"/>
      <c r="J353" s="6"/>
    </row>
    <row r="354" spans="3:10" ht="18">
      <c r="C354" s="6"/>
      <c r="D354" s="6"/>
      <c r="E354" s="6"/>
      <c r="F354" s="6"/>
      <c r="G354" s="6"/>
      <c r="H354" s="6"/>
      <c r="I354" s="6"/>
      <c r="J354" s="6"/>
    </row>
    <row r="355" spans="3:10" ht="18">
      <c r="C355" s="6"/>
      <c r="D355" s="6"/>
      <c r="E355" s="6"/>
      <c r="F355" s="6"/>
      <c r="G355" s="6"/>
      <c r="H355" s="6"/>
      <c r="I355" s="6"/>
      <c r="J355" s="6"/>
    </row>
    <row r="356" spans="3:10" ht="18">
      <c r="C356" s="6"/>
      <c r="D356" s="6"/>
      <c r="E356" s="6"/>
      <c r="F356" s="6"/>
      <c r="G356" s="6"/>
      <c r="H356" s="6"/>
      <c r="I356" s="6"/>
      <c r="J356" s="6"/>
    </row>
    <row r="357" spans="3:10" ht="18">
      <c r="C357" s="6"/>
      <c r="D357" s="6"/>
      <c r="E357" s="6"/>
      <c r="F357" s="6"/>
      <c r="G357" s="6"/>
      <c r="H357" s="6"/>
      <c r="I357" s="6"/>
      <c r="J357" s="6"/>
    </row>
    <row r="358" spans="3:10" ht="18">
      <c r="C358" s="6"/>
      <c r="D358" s="6"/>
      <c r="E358" s="6"/>
      <c r="F358" s="6"/>
      <c r="G358" s="6"/>
      <c r="H358" s="6"/>
      <c r="I358" s="6"/>
      <c r="J358" s="6"/>
    </row>
    <row r="359" spans="3:10" ht="18">
      <c r="C359" s="6"/>
      <c r="D359" s="6"/>
      <c r="E359" s="6"/>
      <c r="F359" s="6"/>
      <c r="G359" s="6"/>
      <c r="H359" s="6"/>
      <c r="I359" s="6"/>
      <c r="J359" s="6"/>
    </row>
    <row r="360" spans="3:10" ht="18">
      <c r="C360" s="6"/>
      <c r="D360" s="6"/>
      <c r="E360" s="6"/>
      <c r="F360" s="6"/>
      <c r="G360" s="6"/>
      <c r="H360" s="6"/>
      <c r="I360" s="6"/>
      <c r="J360" s="6"/>
    </row>
    <row r="361" spans="3:10" ht="18">
      <c r="C361" s="6"/>
      <c r="D361" s="6"/>
      <c r="E361" s="6"/>
      <c r="F361" s="6"/>
      <c r="G361" s="6"/>
      <c r="H361" s="6"/>
      <c r="I361" s="6"/>
      <c r="J361" s="6"/>
    </row>
    <row r="362" spans="3:10" ht="18">
      <c r="C362" s="6"/>
      <c r="D362" s="6"/>
      <c r="E362" s="6"/>
      <c r="F362" s="6"/>
      <c r="G362" s="6"/>
      <c r="H362" s="6"/>
      <c r="I362" s="6"/>
      <c r="J362" s="6"/>
    </row>
    <row r="363" spans="3:10" ht="18">
      <c r="C363" s="6"/>
      <c r="D363" s="6"/>
      <c r="E363" s="6"/>
      <c r="F363" s="6"/>
      <c r="G363" s="6"/>
      <c r="H363" s="6"/>
      <c r="I363" s="6"/>
      <c r="J363" s="6"/>
    </row>
    <row r="364" spans="3:10" ht="18">
      <c r="C364" s="6"/>
      <c r="D364" s="6"/>
      <c r="E364" s="6"/>
      <c r="F364" s="6"/>
      <c r="G364" s="6"/>
      <c r="H364" s="6"/>
      <c r="I364" s="6"/>
      <c r="J364" s="6"/>
    </row>
    <row r="365" spans="3:10" ht="18">
      <c r="C365" s="6"/>
      <c r="D365" s="6"/>
      <c r="E365" s="6"/>
      <c r="F365" s="6"/>
      <c r="G365" s="6"/>
      <c r="H365" s="6"/>
      <c r="I365" s="6"/>
      <c r="J365" s="6"/>
    </row>
    <row r="366" spans="3:10" ht="18">
      <c r="C366" s="6"/>
      <c r="D366" s="6"/>
      <c r="E366" s="6"/>
      <c r="F366" s="6"/>
      <c r="G366" s="6"/>
      <c r="H366" s="6"/>
      <c r="I366" s="6"/>
      <c r="J366" s="6"/>
    </row>
    <row r="367" spans="3:10" ht="18">
      <c r="C367" s="6"/>
      <c r="D367" s="6"/>
      <c r="E367" s="6"/>
      <c r="F367" s="6"/>
      <c r="G367" s="6"/>
      <c r="H367" s="6"/>
      <c r="I367" s="6"/>
      <c r="J367" s="6"/>
    </row>
    <row r="368" spans="3:10" ht="18">
      <c r="C368" s="6"/>
      <c r="D368" s="6"/>
      <c r="E368" s="6"/>
      <c r="F368" s="6"/>
      <c r="G368" s="6"/>
      <c r="H368" s="6"/>
      <c r="I368" s="6"/>
      <c r="J368" s="6"/>
    </row>
    <row r="369" spans="3:10" ht="18">
      <c r="C369" s="6"/>
      <c r="D369" s="6"/>
      <c r="E369" s="6"/>
      <c r="F369" s="6"/>
      <c r="G369" s="6"/>
      <c r="H369" s="6"/>
      <c r="I369" s="6"/>
      <c r="J369" s="6"/>
    </row>
    <row r="370" spans="3:10" ht="18">
      <c r="C370" s="6"/>
      <c r="D370" s="6"/>
      <c r="E370" s="6"/>
      <c r="F370" s="6"/>
      <c r="G370" s="6"/>
      <c r="H370" s="6"/>
      <c r="I370" s="6"/>
      <c r="J370" s="6"/>
    </row>
    <row r="371" spans="3:10" ht="18">
      <c r="C371" s="6"/>
      <c r="D371" s="6"/>
      <c r="E371" s="6"/>
      <c r="F371" s="6"/>
      <c r="G371" s="6"/>
      <c r="H371" s="6"/>
      <c r="I371" s="6"/>
      <c r="J371" s="6"/>
    </row>
    <row r="372" spans="3:10" ht="18">
      <c r="C372" s="6"/>
      <c r="D372" s="6"/>
      <c r="E372" s="6"/>
      <c r="F372" s="6"/>
      <c r="G372" s="6"/>
      <c r="H372" s="6"/>
      <c r="I372" s="6"/>
      <c r="J372" s="6"/>
    </row>
    <row r="373" spans="3:10" ht="18">
      <c r="C373" s="6"/>
      <c r="D373" s="6"/>
      <c r="E373" s="6"/>
      <c r="F373" s="6"/>
      <c r="G373" s="6"/>
      <c r="H373" s="6"/>
      <c r="I373" s="6"/>
      <c r="J373" s="6"/>
    </row>
    <row r="374" spans="3:10" ht="18">
      <c r="C374" s="6"/>
      <c r="D374" s="6"/>
      <c r="E374" s="6"/>
      <c r="F374" s="6"/>
      <c r="G374" s="6"/>
      <c r="H374" s="6"/>
      <c r="I374" s="6"/>
      <c r="J374" s="6"/>
    </row>
    <row r="375" spans="3:10" ht="18">
      <c r="C375" s="6"/>
      <c r="D375" s="6"/>
      <c r="E375" s="6"/>
      <c r="F375" s="6"/>
      <c r="G375" s="6"/>
      <c r="H375" s="6"/>
      <c r="I375" s="6"/>
      <c r="J375" s="6"/>
    </row>
    <row r="376" spans="3:10" ht="18">
      <c r="C376" s="6"/>
      <c r="D376" s="6"/>
      <c r="E376" s="6"/>
      <c r="F376" s="6"/>
      <c r="G376" s="6"/>
      <c r="H376" s="6"/>
      <c r="I376" s="6"/>
      <c r="J376" s="6"/>
    </row>
    <row r="377" spans="3:10" ht="18">
      <c r="C377" s="6"/>
      <c r="D377" s="6"/>
      <c r="E377" s="6"/>
      <c r="F377" s="6"/>
      <c r="G377" s="6"/>
      <c r="H377" s="6"/>
      <c r="I377" s="6"/>
      <c r="J377" s="6"/>
    </row>
    <row r="378" spans="3:10" ht="18">
      <c r="C378" s="6"/>
      <c r="D378" s="6"/>
      <c r="E378" s="6"/>
      <c r="F378" s="6"/>
      <c r="G378" s="6"/>
      <c r="H378" s="6"/>
      <c r="I378" s="6"/>
      <c r="J378" s="6"/>
    </row>
    <row r="379" spans="3:10" ht="18">
      <c r="C379" s="6"/>
      <c r="D379" s="6"/>
      <c r="E379" s="6"/>
      <c r="F379" s="6"/>
      <c r="G379" s="6"/>
      <c r="H379" s="6"/>
      <c r="I379" s="6"/>
      <c r="J379" s="6"/>
    </row>
    <row r="380" spans="3:10" ht="18">
      <c r="C380" s="6"/>
      <c r="D380" s="6"/>
      <c r="E380" s="6"/>
      <c r="F380" s="6"/>
      <c r="G380" s="6"/>
      <c r="H380" s="6"/>
      <c r="I380" s="6"/>
      <c r="J380" s="6"/>
    </row>
    <row r="381" spans="3:10" ht="18">
      <c r="C381" s="6"/>
      <c r="D381" s="6"/>
      <c r="E381" s="6"/>
      <c r="F381" s="6"/>
      <c r="G381" s="6"/>
      <c r="H381" s="6"/>
      <c r="I381" s="6"/>
      <c r="J381" s="6"/>
    </row>
    <row r="382" spans="3:10" ht="18">
      <c r="C382" s="6"/>
      <c r="D382" s="6"/>
      <c r="E382" s="6"/>
      <c r="F382" s="6"/>
      <c r="G382" s="6"/>
      <c r="H382" s="6"/>
      <c r="I382" s="6"/>
      <c r="J382" s="6"/>
    </row>
    <row r="383" spans="3:10" ht="18">
      <c r="C383" s="6"/>
      <c r="D383" s="6"/>
      <c r="E383" s="6"/>
      <c r="F383" s="6"/>
      <c r="G383" s="6"/>
      <c r="H383" s="6"/>
      <c r="I383" s="6"/>
      <c r="J383" s="6"/>
    </row>
    <row r="384" spans="3:10" ht="18">
      <c r="C384" s="6"/>
      <c r="D384" s="6"/>
      <c r="E384" s="6"/>
      <c r="F384" s="6"/>
      <c r="G384" s="6"/>
      <c r="H384" s="6"/>
      <c r="I384" s="6"/>
      <c r="J384" s="6"/>
    </row>
    <row r="385" spans="3:10" ht="18">
      <c r="C385" s="6"/>
      <c r="D385" s="6"/>
      <c r="E385" s="6"/>
      <c r="F385" s="6"/>
      <c r="G385" s="6"/>
      <c r="H385" s="6"/>
      <c r="I385" s="6"/>
      <c r="J385" s="6"/>
    </row>
    <row r="386" spans="3:10" ht="18">
      <c r="C386" s="6"/>
      <c r="D386" s="6"/>
      <c r="E386" s="6"/>
      <c r="F386" s="6"/>
      <c r="G386" s="6"/>
      <c r="H386" s="6"/>
      <c r="I386" s="6"/>
      <c r="J386" s="6"/>
    </row>
    <row r="387" spans="3:10" ht="18">
      <c r="C387" s="6"/>
      <c r="D387" s="6"/>
      <c r="E387" s="6"/>
      <c r="F387" s="6"/>
      <c r="G387" s="6"/>
      <c r="H387" s="6"/>
      <c r="I387" s="6"/>
      <c r="J387" s="6"/>
    </row>
    <row r="388" spans="3:10" ht="18">
      <c r="C388" s="6"/>
      <c r="D388" s="6"/>
      <c r="E388" s="6"/>
      <c r="F388" s="6"/>
      <c r="G388" s="6"/>
      <c r="H388" s="6"/>
      <c r="I388" s="6"/>
      <c r="J388" s="6"/>
    </row>
    <row r="389" spans="3:10" ht="18">
      <c r="C389" s="6"/>
      <c r="D389" s="6"/>
      <c r="E389" s="6"/>
      <c r="F389" s="6"/>
      <c r="G389" s="6"/>
      <c r="H389" s="6"/>
      <c r="I389" s="6"/>
      <c r="J389" s="6"/>
    </row>
    <row r="390" spans="3:10" ht="18">
      <c r="C390" s="6"/>
      <c r="D390" s="6"/>
      <c r="E390" s="6"/>
      <c r="F390" s="6"/>
      <c r="G390" s="6"/>
      <c r="H390" s="6"/>
      <c r="I390" s="6"/>
      <c r="J390" s="6"/>
    </row>
    <row r="391" spans="3:10" ht="18">
      <c r="C391" s="6"/>
      <c r="D391" s="6"/>
      <c r="E391" s="6"/>
      <c r="F391" s="6"/>
      <c r="G391" s="6"/>
      <c r="H391" s="6"/>
      <c r="I391" s="6"/>
      <c r="J391" s="6"/>
    </row>
    <row r="392" spans="3:10" ht="18">
      <c r="C392" s="6"/>
      <c r="D392" s="6"/>
      <c r="E392" s="6"/>
      <c r="F392" s="6"/>
      <c r="G392" s="6"/>
      <c r="H392" s="6"/>
      <c r="I392" s="6"/>
      <c r="J392" s="6"/>
    </row>
    <row r="393" spans="3:10" ht="18">
      <c r="C393" s="6"/>
      <c r="D393" s="6"/>
      <c r="E393" s="6"/>
      <c r="F393" s="6"/>
      <c r="G393" s="6"/>
      <c r="H393" s="6"/>
      <c r="I393" s="6"/>
      <c r="J393" s="6"/>
    </row>
    <row r="394" spans="3:10" ht="18">
      <c r="C394" s="6"/>
      <c r="D394" s="6"/>
      <c r="E394" s="6"/>
      <c r="F394" s="6"/>
      <c r="G394" s="6"/>
      <c r="H394" s="6"/>
      <c r="I394" s="6"/>
      <c r="J394" s="6"/>
    </row>
    <row r="395" spans="3:10" ht="18">
      <c r="C395" s="6"/>
      <c r="D395" s="6"/>
      <c r="E395" s="6"/>
      <c r="F395" s="6"/>
      <c r="G395" s="6"/>
      <c r="H395" s="6"/>
      <c r="I395" s="6"/>
      <c r="J395" s="6"/>
    </row>
    <row r="396" spans="3:10" ht="18">
      <c r="C396" s="6"/>
      <c r="D396" s="6"/>
      <c r="E396" s="6"/>
      <c r="F396" s="6"/>
      <c r="G396" s="6"/>
      <c r="H396" s="6"/>
      <c r="I396" s="6"/>
      <c r="J396" s="6"/>
    </row>
    <row r="397" spans="3:10" ht="18">
      <c r="C397" s="6"/>
      <c r="D397" s="6"/>
      <c r="E397" s="6"/>
      <c r="F397" s="6"/>
      <c r="G397" s="6"/>
      <c r="H397" s="6"/>
      <c r="I397" s="6"/>
      <c r="J397" s="6"/>
    </row>
    <row r="398" spans="3:10" ht="18">
      <c r="C398" s="6"/>
      <c r="D398" s="6"/>
      <c r="E398" s="6"/>
      <c r="F398" s="6"/>
      <c r="G398" s="6"/>
      <c r="H398" s="6"/>
      <c r="I398" s="6"/>
      <c r="J398" s="6"/>
    </row>
    <row r="399" spans="3:10" ht="18">
      <c r="C399" s="6"/>
      <c r="D399" s="6"/>
      <c r="E399" s="6"/>
      <c r="F399" s="6"/>
      <c r="G399" s="6"/>
      <c r="H399" s="6"/>
      <c r="I399" s="6"/>
      <c r="J399" s="6"/>
    </row>
    <row r="400" spans="3:10" ht="18">
      <c r="C400" s="6"/>
      <c r="D400" s="6"/>
      <c r="E400" s="6"/>
      <c r="F400" s="6"/>
      <c r="G400" s="6"/>
      <c r="H400" s="6"/>
      <c r="I400" s="6"/>
      <c r="J400" s="6"/>
    </row>
    <row r="401" spans="3:10" ht="18">
      <c r="C401" s="6"/>
      <c r="D401" s="6"/>
      <c r="E401" s="6"/>
      <c r="F401" s="6"/>
      <c r="G401" s="6"/>
      <c r="H401" s="6"/>
      <c r="I401" s="6"/>
      <c r="J401" s="6"/>
    </row>
    <row r="402" spans="3:10" ht="18">
      <c r="C402" s="6"/>
      <c r="D402" s="6"/>
      <c r="E402" s="6"/>
      <c r="F402" s="6"/>
      <c r="G402" s="6"/>
      <c r="H402" s="6"/>
      <c r="I402" s="6"/>
      <c r="J402" s="6"/>
    </row>
    <row r="403" spans="3:10" ht="18">
      <c r="C403" s="6"/>
      <c r="D403" s="6"/>
      <c r="E403" s="6"/>
      <c r="F403" s="6"/>
      <c r="G403" s="6"/>
      <c r="H403" s="6"/>
      <c r="I403" s="6"/>
      <c r="J403" s="6"/>
    </row>
    <row r="404" spans="3:10" ht="18">
      <c r="C404" s="6"/>
      <c r="D404" s="6"/>
      <c r="E404" s="6"/>
      <c r="F404" s="6"/>
      <c r="G404" s="6"/>
      <c r="H404" s="6"/>
      <c r="I404" s="6"/>
      <c r="J404" s="6"/>
    </row>
    <row r="405" spans="3:10" ht="18">
      <c r="C405" s="6"/>
      <c r="D405" s="6"/>
      <c r="E405" s="6"/>
      <c r="F405" s="6"/>
      <c r="G405" s="6"/>
      <c r="H405" s="6"/>
      <c r="I405" s="6"/>
      <c r="J405" s="6"/>
    </row>
    <row r="406" spans="3:10" ht="18">
      <c r="C406" s="6"/>
      <c r="D406" s="6"/>
      <c r="E406" s="6"/>
      <c r="F406" s="6"/>
      <c r="G406" s="6"/>
      <c r="H406" s="6"/>
      <c r="I406" s="6"/>
      <c r="J406" s="6"/>
    </row>
    <row r="407" spans="3:10" ht="18">
      <c r="C407" s="6"/>
      <c r="D407" s="6"/>
      <c r="E407" s="6"/>
      <c r="F407" s="6"/>
      <c r="G407" s="6"/>
      <c r="H407" s="6"/>
      <c r="I407" s="6"/>
      <c r="J407" s="6"/>
    </row>
    <row r="408" spans="3:10" ht="18">
      <c r="C408" s="6"/>
      <c r="D408" s="6"/>
      <c r="E408" s="6"/>
      <c r="F408" s="6"/>
      <c r="G408" s="6"/>
      <c r="H408" s="6"/>
      <c r="I408" s="6"/>
      <c r="J408" s="6"/>
    </row>
    <row r="409" spans="3:10" ht="18">
      <c r="C409" s="6"/>
      <c r="D409" s="6"/>
      <c r="E409" s="6"/>
      <c r="F409" s="6"/>
      <c r="G409" s="6"/>
      <c r="H409" s="6"/>
      <c r="I409" s="6"/>
      <c r="J409" s="6"/>
    </row>
    <row r="410" spans="3:10" ht="18">
      <c r="C410" s="6"/>
      <c r="D410" s="6"/>
      <c r="E410" s="6"/>
      <c r="F410" s="6"/>
      <c r="G410" s="6"/>
      <c r="H410" s="6"/>
      <c r="I410" s="6"/>
      <c r="J410" s="6"/>
    </row>
    <row r="411" spans="3:10" ht="18">
      <c r="C411" s="6"/>
      <c r="D411" s="6"/>
      <c r="E411" s="6"/>
      <c r="F411" s="6"/>
      <c r="G411" s="6"/>
      <c r="H411" s="6"/>
      <c r="I411" s="6"/>
      <c r="J411" s="6"/>
    </row>
    <row r="412" spans="3:10" ht="18">
      <c r="C412" s="6"/>
      <c r="D412" s="6"/>
      <c r="E412" s="6"/>
      <c r="F412" s="6"/>
      <c r="G412" s="6"/>
      <c r="H412" s="6"/>
      <c r="I412" s="6"/>
      <c r="J412" s="6"/>
    </row>
    <row r="413" spans="3:10" ht="18">
      <c r="C413" s="6"/>
      <c r="D413" s="6"/>
      <c r="E413" s="6"/>
      <c r="F413" s="6"/>
      <c r="G413" s="6"/>
      <c r="H413" s="6"/>
      <c r="I413" s="6"/>
      <c r="J413" s="6"/>
    </row>
    <row r="414" spans="3:10" ht="18">
      <c r="C414" s="6"/>
      <c r="D414" s="6"/>
      <c r="E414" s="6"/>
      <c r="F414" s="6"/>
      <c r="G414" s="6"/>
      <c r="H414" s="6"/>
      <c r="I414" s="6"/>
      <c r="J414" s="6"/>
    </row>
    <row r="415" spans="3:10" ht="18">
      <c r="C415" s="6"/>
      <c r="D415" s="6"/>
      <c r="E415" s="6"/>
      <c r="F415" s="6"/>
      <c r="G415" s="6"/>
      <c r="H415" s="6"/>
      <c r="I415" s="6"/>
      <c r="J415" s="6"/>
    </row>
    <row r="416" spans="3:10" ht="18">
      <c r="C416" s="6"/>
      <c r="D416" s="6"/>
      <c r="E416" s="6"/>
      <c r="F416" s="6"/>
      <c r="G416" s="6"/>
      <c r="H416" s="6"/>
      <c r="I416" s="6"/>
      <c r="J416" s="6"/>
    </row>
    <row r="417" spans="3:10" ht="18">
      <c r="C417" s="6"/>
      <c r="D417" s="6"/>
      <c r="E417" s="6"/>
      <c r="F417" s="6"/>
      <c r="G417" s="6"/>
      <c r="H417" s="6"/>
      <c r="I417" s="6"/>
      <c r="J417" s="6"/>
    </row>
    <row r="418" spans="3:10" ht="18">
      <c r="C418" s="6"/>
      <c r="D418" s="6"/>
      <c r="E418" s="6"/>
      <c r="F418" s="6"/>
      <c r="G418" s="6"/>
      <c r="H418" s="6"/>
      <c r="I418" s="6"/>
      <c r="J418" s="6"/>
    </row>
    <row r="419" spans="3:10" ht="18">
      <c r="C419" s="6"/>
      <c r="D419" s="6"/>
      <c r="E419" s="6"/>
      <c r="F419" s="6"/>
      <c r="G419" s="6"/>
      <c r="H419" s="6"/>
      <c r="I419" s="6"/>
      <c r="J419" s="6"/>
    </row>
    <row r="420" spans="3:10" ht="18">
      <c r="C420" s="6"/>
      <c r="D420" s="6"/>
      <c r="E420" s="6"/>
      <c r="F420" s="6"/>
      <c r="G420" s="6"/>
      <c r="H420" s="6"/>
      <c r="I420" s="6"/>
      <c r="J420" s="6"/>
    </row>
    <row r="421" spans="3:10" ht="18">
      <c r="C421" s="6"/>
      <c r="D421" s="6"/>
      <c r="E421" s="6"/>
      <c r="F421" s="6"/>
      <c r="G421" s="6"/>
      <c r="H421" s="6"/>
      <c r="I421" s="6"/>
      <c r="J421" s="6"/>
    </row>
    <row r="422" spans="3:10" ht="18">
      <c r="C422" s="6"/>
      <c r="D422" s="6"/>
      <c r="E422" s="6"/>
      <c r="F422" s="6"/>
      <c r="G422" s="6"/>
      <c r="H422" s="6"/>
      <c r="I422" s="6"/>
      <c r="J422" s="6"/>
    </row>
    <row r="423" spans="3:10" ht="18">
      <c r="C423" s="6"/>
      <c r="D423" s="6"/>
      <c r="E423" s="6"/>
      <c r="F423" s="6"/>
      <c r="G423" s="6"/>
      <c r="H423" s="6"/>
      <c r="I423" s="6"/>
      <c r="J423" s="6"/>
    </row>
    <row r="424" spans="3:10" ht="18">
      <c r="C424" s="6"/>
      <c r="D424" s="6"/>
      <c r="E424" s="6"/>
      <c r="F424" s="6"/>
      <c r="G424" s="6"/>
      <c r="H424" s="6"/>
      <c r="I424" s="6"/>
      <c r="J424" s="6"/>
    </row>
    <row r="425" spans="3:10" ht="18">
      <c r="C425" s="6"/>
      <c r="D425" s="6"/>
      <c r="E425" s="6"/>
      <c r="F425" s="6"/>
      <c r="G425" s="6"/>
      <c r="H425" s="6"/>
      <c r="I425" s="6"/>
      <c r="J425" s="6"/>
    </row>
    <row r="426" spans="3:10" ht="18">
      <c r="C426" s="6"/>
      <c r="D426" s="6"/>
      <c r="E426" s="6"/>
      <c r="F426" s="6"/>
      <c r="G426" s="6"/>
      <c r="H426" s="6"/>
      <c r="I426" s="6"/>
      <c r="J426" s="6"/>
    </row>
    <row r="427" spans="3:10" ht="18">
      <c r="C427" s="6"/>
      <c r="D427" s="6"/>
      <c r="E427" s="6"/>
      <c r="F427" s="6"/>
      <c r="G427" s="6"/>
      <c r="H427" s="6"/>
      <c r="I427" s="6"/>
      <c r="J427" s="6"/>
    </row>
    <row r="428" spans="3:10" ht="18">
      <c r="C428" s="6"/>
      <c r="D428" s="6"/>
      <c r="E428" s="6"/>
      <c r="F428" s="6"/>
      <c r="G428" s="6"/>
      <c r="H428" s="6"/>
      <c r="I428" s="6"/>
      <c r="J428" s="6"/>
    </row>
    <row r="429" spans="3:10" ht="18">
      <c r="C429" s="6"/>
      <c r="D429" s="6"/>
      <c r="E429" s="6"/>
      <c r="F429" s="6"/>
      <c r="G429" s="6"/>
      <c r="H429" s="6"/>
      <c r="I429" s="6"/>
      <c r="J429" s="6"/>
    </row>
    <row r="430" spans="3:10" ht="18">
      <c r="C430" s="6"/>
      <c r="D430" s="6"/>
      <c r="E430" s="6"/>
      <c r="F430" s="6"/>
      <c r="G430" s="6"/>
      <c r="H430" s="6"/>
      <c r="I430" s="6"/>
      <c r="J430" s="6"/>
    </row>
    <row r="431" spans="3:10" ht="18">
      <c r="C431" s="6"/>
      <c r="D431" s="6"/>
      <c r="E431" s="6"/>
      <c r="F431" s="6"/>
      <c r="G431" s="6"/>
      <c r="H431" s="6"/>
      <c r="I431" s="6"/>
      <c r="J431" s="6"/>
    </row>
    <row r="432" spans="3:10" ht="18">
      <c r="C432" s="6"/>
      <c r="D432" s="6"/>
      <c r="E432" s="6"/>
      <c r="F432" s="6"/>
      <c r="G432" s="6"/>
      <c r="H432" s="6"/>
      <c r="I432" s="6"/>
      <c r="J432" s="6"/>
    </row>
    <row r="433" spans="3:10" ht="18">
      <c r="C433" s="6"/>
      <c r="D433" s="6"/>
      <c r="E433" s="6"/>
      <c r="F433" s="6"/>
      <c r="G433" s="6"/>
      <c r="H433" s="6"/>
      <c r="I433" s="6"/>
      <c r="J433" s="6"/>
    </row>
    <row r="434" spans="3:10" ht="18">
      <c r="C434" s="6"/>
      <c r="D434" s="6"/>
      <c r="E434" s="6"/>
      <c r="F434" s="6"/>
      <c r="G434" s="6"/>
      <c r="H434" s="6"/>
      <c r="I434" s="6"/>
      <c r="J434" s="6"/>
    </row>
    <row r="435" spans="3:10" ht="18">
      <c r="C435" s="6"/>
      <c r="D435" s="6"/>
      <c r="E435" s="6"/>
      <c r="F435" s="6"/>
      <c r="G435" s="6"/>
      <c r="H435" s="6"/>
      <c r="I435" s="6"/>
      <c r="J435" s="6"/>
    </row>
    <row r="436" spans="3:10" ht="18">
      <c r="C436" s="6"/>
      <c r="D436" s="6"/>
      <c r="E436" s="6"/>
      <c r="F436" s="6"/>
      <c r="G436" s="6"/>
      <c r="H436" s="6"/>
      <c r="I436" s="6"/>
      <c r="J436" s="6"/>
    </row>
    <row r="437" spans="3:10" ht="18">
      <c r="C437" s="6"/>
      <c r="D437" s="6"/>
      <c r="E437" s="6"/>
      <c r="F437" s="6"/>
      <c r="G437" s="6"/>
      <c r="H437" s="6"/>
      <c r="I437" s="6"/>
      <c r="J437" s="6"/>
    </row>
    <row r="438" spans="3:10" ht="18">
      <c r="C438" s="6"/>
      <c r="D438" s="6"/>
      <c r="E438" s="6"/>
      <c r="F438" s="6"/>
      <c r="G438" s="6"/>
      <c r="H438" s="6"/>
      <c r="I438" s="6"/>
      <c r="J438" s="6"/>
    </row>
    <row r="439" spans="3:10" ht="18">
      <c r="C439" s="6"/>
      <c r="D439" s="6"/>
      <c r="E439" s="6"/>
      <c r="F439" s="6"/>
      <c r="G439" s="6"/>
      <c r="H439" s="6"/>
      <c r="I439" s="6"/>
      <c r="J439" s="6"/>
    </row>
    <row r="440" spans="3:10" ht="18">
      <c r="C440" s="6"/>
      <c r="D440" s="6"/>
      <c r="E440" s="6"/>
      <c r="F440" s="6"/>
      <c r="G440" s="6"/>
      <c r="H440" s="6"/>
      <c r="I440" s="6"/>
      <c r="J440" s="6"/>
    </row>
    <row r="441" spans="3:10" ht="18">
      <c r="C441" s="6"/>
      <c r="D441" s="6"/>
      <c r="E441" s="6"/>
      <c r="F441" s="6"/>
      <c r="G441" s="6"/>
      <c r="H441" s="6"/>
      <c r="I441" s="6"/>
      <c r="J441" s="6"/>
    </row>
    <row r="442" spans="3:10" ht="18">
      <c r="C442" s="6"/>
      <c r="D442" s="6"/>
      <c r="E442" s="6"/>
      <c r="F442" s="6"/>
      <c r="G442" s="6"/>
      <c r="H442" s="6"/>
      <c r="I442" s="6"/>
      <c r="J442" s="6"/>
    </row>
    <row r="443" spans="3:10" ht="18">
      <c r="C443" s="6"/>
      <c r="D443" s="6"/>
      <c r="E443" s="6"/>
      <c r="F443" s="6"/>
      <c r="G443" s="6"/>
      <c r="H443" s="6"/>
      <c r="I443" s="6"/>
      <c r="J443" s="6"/>
    </row>
    <row r="444" spans="3:10" ht="18">
      <c r="C444" s="6"/>
      <c r="D444" s="6"/>
      <c r="E444" s="6"/>
      <c r="F444" s="6"/>
      <c r="G444" s="6"/>
      <c r="H444" s="6"/>
      <c r="I444" s="6"/>
      <c r="J444" s="6"/>
    </row>
    <row r="445" spans="3:10" ht="18">
      <c r="C445" s="6"/>
      <c r="D445" s="6"/>
      <c r="E445" s="6"/>
      <c r="F445" s="6"/>
      <c r="G445" s="6"/>
      <c r="H445" s="6"/>
      <c r="I445" s="6"/>
      <c r="J445" s="6"/>
    </row>
    <row r="446" spans="3:10" ht="18">
      <c r="C446" s="6"/>
      <c r="D446" s="6"/>
      <c r="E446" s="6"/>
      <c r="F446" s="6"/>
      <c r="G446" s="6"/>
      <c r="H446" s="6"/>
      <c r="I446" s="6"/>
      <c r="J446" s="6"/>
    </row>
    <row r="447" spans="3:10" ht="18">
      <c r="C447" s="6"/>
      <c r="D447" s="6"/>
      <c r="E447" s="6"/>
      <c r="F447" s="6"/>
      <c r="G447" s="6"/>
      <c r="H447" s="6"/>
      <c r="I447" s="6"/>
      <c r="J447" s="6"/>
    </row>
    <row r="448" spans="3:10" ht="18">
      <c r="C448" s="6"/>
      <c r="D448" s="6"/>
      <c r="E448" s="6"/>
      <c r="F448" s="6"/>
      <c r="G448" s="6"/>
      <c r="H448" s="6"/>
      <c r="I448" s="6"/>
      <c r="J448" s="6"/>
    </row>
    <row r="449" spans="3:10" ht="18">
      <c r="C449" s="6"/>
      <c r="D449" s="6"/>
      <c r="E449" s="6"/>
      <c r="F449" s="6"/>
      <c r="G449" s="6"/>
      <c r="H449" s="6"/>
      <c r="I449" s="6"/>
      <c r="J449" s="6"/>
    </row>
    <row r="450" spans="3:10" ht="18">
      <c r="C450" s="6"/>
      <c r="D450" s="6"/>
      <c r="E450" s="6"/>
      <c r="F450" s="6"/>
      <c r="G450" s="6"/>
      <c r="H450" s="6"/>
      <c r="I450" s="6"/>
      <c r="J450" s="6"/>
    </row>
    <row r="451" spans="3:10" ht="18">
      <c r="C451" s="6"/>
      <c r="D451" s="6"/>
      <c r="E451" s="6"/>
      <c r="F451" s="6"/>
      <c r="G451" s="6"/>
      <c r="H451" s="6"/>
      <c r="I451" s="6"/>
      <c r="J451" s="6"/>
    </row>
    <row r="452" spans="3:10" ht="18">
      <c r="C452" s="6"/>
      <c r="D452" s="6"/>
      <c r="E452" s="6"/>
      <c r="F452" s="6"/>
      <c r="G452" s="6"/>
      <c r="H452" s="6"/>
      <c r="I452" s="6"/>
      <c r="J452" s="6"/>
    </row>
    <row r="453" spans="3:10" ht="18">
      <c r="C453" s="6"/>
      <c r="D453" s="6"/>
      <c r="E453" s="6"/>
      <c r="F453" s="6"/>
      <c r="G453" s="6"/>
      <c r="H453" s="6"/>
      <c r="I453" s="6"/>
      <c r="J453" s="6"/>
    </row>
    <row r="454" spans="3:10" ht="18">
      <c r="C454" s="6"/>
      <c r="D454" s="6"/>
      <c r="E454" s="6"/>
      <c r="F454" s="6"/>
      <c r="G454" s="6"/>
      <c r="H454" s="6"/>
      <c r="I454" s="6"/>
      <c r="J454" s="6"/>
    </row>
    <row r="455" spans="3:10" ht="18">
      <c r="C455" s="6"/>
      <c r="D455" s="6"/>
      <c r="E455" s="6"/>
      <c r="F455" s="6"/>
      <c r="G455" s="6"/>
      <c r="H455" s="6"/>
      <c r="I455" s="6"/>
      <c r="J455" s="6"/>
    </row>
    <row r="456" spans="3:10" ht="18">
      <c r="C456" s="6"/>
      <c r="D456" s="6"/>
      <c r="E456" s="6"/>
      <c r="F456" s="6"/>
      <c r="G456" s="6"/>
      <c r="H456" s="6"/>
      <c r="I456" s="6"/>
      <c r="J456" s="6"/>
    </row>
    <row r="457" spans="3:10" ht="18">
      <c r="C457" s="6"/>
      <c r="D457" s="6"/>
      <c r="E457" s="6"/>
      <c r="F457" s="6"/>
      <c r="G457" s="6"/>
      <c r="H457" s="6"/>
      <c r="I457" s="6"/>
      <c r="J457" s="6"/>
    </row>
    <row r="458" spans="3:10" ht="18">
      <c r="C458" s="6"/>
      <c r="D458" s="6"/>
      <c r="E458" s="6"/>
      <c r="F458" s="6"/>
      <c r="G458" s="6"/>
      <c r="H458" s="6"/>
      <c r="I458" s="6"/>
      <c r="J458" s="6"/>
    </row>
    <row r="459" spans="3:10" ht="18">
      <c r="C459" s="6"/>
      <c r="D459" s="6"/>
      <c r="E459" s="6"/>
      <c r="F459" s="6"/>
      <c r="G459" s="6"/>
      <c r="H459" s="6"/>
      <c r="I459" s="6"/>
      <c r="J459" s="6"/>
    </row>
    <row r="460" spans="3:10" ht="18">
      <c r="C460" s="6"/>
      <c r="D460" s="6"/>
      <c r="E460" s="6"/>
      <c r="F460" s="6"/>
      <c r="G460" s="6"/>
      <c r="H460" s="6"/>
      <c r="I460" s="6"/>
      <c r="J460" s="6"/>
    </row>
    <row r="461" spans="3:10" ht="18">
      <c r="C461" s="6"/>
      <c r="D461" s="6"/>
      <c r="E461" s="6"/>
      <c r="F461" s="6"/>
      <c r="G461" s="6"/>
      <c r="H461" s="6"/>
      <c r="I461" s="6"/>
      <c r="J461" s="6"/>
    </row>
    <row r="462" spans="3:10" ht="18">
      <c r="C462" s="6"/>
      <c r="D462" s="6"/>
      <c r="E462" s="6"/>
      <c r="F462" s="6"/>
      <c r="G462" s="6"/>
      <c r="H462" s="6"/>
      <c r="I462" s="6"/>
      <c r="J462" s="6"/>
    </row>
    <row r="463" spans="3:10" ht="18">
      <c r="C463" s="6"/>
      <c r="D463" s="6"/>
      <c r="E463" s="6"/>
      <c r="F463" s="6"/>
      <c r="G463" s="6"/>
      <c r="H463" s="6"/>
      <c r="I463" s="6"/>
      <c r="J463" s="6"/>
    </row>
    <row r="464" spans="3:10" ht="18">
      <c r="C464" s="6"/>
      <c r="D464" s="6"/>
      <c r="E464" s="6"/>
      <c r="F464" s="6"/>
      <c r="G464" s="6"/>
      <c r="H464" s="6"/>
      <c r="I464" s="6"/>
      <c r="J464" s="6"/>
    </row>
    <row r="465" spans="3:10" ht="18">
      <c r="C465" s="6"/>
      <c r="D465" s="6"/>
      <c r="E465" s="6"/>
      <c r="F465" s="6"/>
      <c r="G465" s="6"/>
      <c r="H465" s="6"/>
      <c r="I465" s="6"/>
      <c r="J465" s="6"/>
    </row>
    <row r="466" spans="3:10" ht="18">
      <c r="C466" s="6"/>
      <c r="D466" s="6"/>
      <c r="E466" s="6"/>
      <c r="F466" s="6"/>
      <c r="G466" s="6"/>
      <c r="H466" s="6"/>
      <c r="I466" s="6"/>
      <c r="J466" s="6"/>
    </row>
    <row r="467" spans="3:10" ht="18">
      <c r="C467" s="6"/>
      <c r="D467" s="6"/>
      <c r="E467" s="6"/>
      <c r="F467" s="6"/>
      <c r="G467" s="6"/>
      <c r="H467" s="6"/>
      <c r="I467" s="6"/>
      <c r="J467" s="6"/>
    </row>
    <row r="468" spans="3:10" ht="18">
      <c r="C468" s="6"/>
      <c r="D468" s="6"/>
      <c r="E468" s="6"/>
      <c r="F468" s="6"/>
      <c r="G468" s="6"/>
      <c r="H468" s="6"/>
      <c r="I468" s="6"/>
      <c r="J468" s="6"/>
    </row>
    <row r="469" spans="3:10" ht="18">
      <c r="C469" s="6"/>
      <c r="D469" s="6"/>
      <c r="E469" s="6"/>
      <c r="F469" s="6"/>
      <c r="G469" s="6"/>
      <c r="H469" s="6"/>
      <c r="I469" s="6"/>
      <c r="J469" s="6"/>
    </row>
    <row r="470" spans="3:10" ht="18">
      <c r="C470" s="6"/>
      <c r="D470" s="6"/>
      <c r="E470" s="6"/>
      <c r="F470" s="6"/>
      <c r="G470" s="6"/>
      <c r="H470" s="6"/>
      <c r="I470" s="6"/>
      <c r="J470" s="6"/>
    </row>
  </sheetData>
  <sheetProtection/>
  <mergeCells count="145">
    <mergeCell ref="A129:J129"/>
    <mergeCell ref="E123:F123"/>
    <mergeCell ref="E128:F128"/>
    <mergeCell ref="E124:F124"/>
    <mergeCell ref="E125:F125"/>
    <mergeCell ref="E126:F126"/>
    <mergeCell ref="E119:F119"/>
    <mergeCell ref="E120:F120"/>
    <mergeCell ref="E121:F121"/>
    <mergeCell ref="E122:F122"/>
    <mergeCell ref="E115:F115"/>
    <mergeCell ref="E116:F116"/>
    <mergeCell ref="E117:F117"/>
    <mergeCell ref="E118:F118"/>
    <mergeCell ref="E111:F111"/>
    <mergeCell ref="E112:F112"/>
    <mergeCell ref="E113:F113"/>
    <mergeCell ref="E114:F114"/>
    <mergeCell ref="E69:F69"/>
    <mergeCell ref="E108:F108"/>
    <mergeCell ref="E109:F109"/>
    <mergeCell ref="E110:F110"/>
    <mergeCell ref="E95:F95"/>
    <mergeCell ref="E72:F72"/>
    <mergeCell ref="E4:F4"/>
    <mergeCell ref="G4:G5"/>
    <mergeCell ref="H4:H5"/>
    <mergeCell ref="E76:F76"/>
    <mergeCell ref="E77:F77"/>
    <mergeCell ref="E53:F53"/>
    <mergeCell ref="E54:F54"/>
    <mergeCell ref="E73:F73"/>
    <mergeCell ref="E74:F74"/>
    <mergeCell ref="E70:F70"/>
    <mergeCell ref="E21:F21"/>
    <mergeCell ref="E20:F20"/>
    <mergeCell ref="A1:J1"/>
    <mergeCell ref="L58:O58"/>
    <mergeCell ref="A58:J58"/>
    <mergeCell ref="A31:J31"/>
    <mergeCell ref="I4:I5"/>
    <mergeCell ref="J4:J5"/>
    <mergeCell ref="A6:J6"/>
    <mergeCell ref="C3:J3"/>
    <mergeCell ref="E52:F52"/>
    <mergeCell ref="E22:F22"/>
    <mergeCell ref="C4:C5"/>
    <mergeCell ref="B3:B5"/>
    <mergeCell ref="A3:A5"/>
    <mergeCell ref="E27:F27"/>
    <mergeCell ref="D4:D5"/>
    <mergeCell ref="E13:F13"/>
    <mergeCell ref="E11:F11"/>
    <mergeCell ref="E12:F12"/>
    <mergeCell ref="E47:F47"/>
    <mergeCell ref="E45:F45"/>
    <mergeCell ref="E19:F19"/>
    <mergeCell ref="A9:J9"/>
    <mergeCell ref="A30:J30"/>
    <mergeCell ref="E55:F55"/>
    <mergeCell ref="E48:F48"/>
    <mergeCell ref="E49:F49"/>
    <mergeCell ref="E50:F50"/>
    <mergeCell ref="E51:F51"/>
    <mergeCell ref="E91:F91"/>
    <mergeCell ref="E92:F92"/>
    <mergeCell ref="E85:F85"/>
    <mergeCell ref="E87:F87"/>
    <mergeCell ref="E90:F90"/>
    <mergeCell ref="E64:F64"/>
    <mergeCell ref="E65:F65"/>
    <mergeCell ref="E71:F71"/>
    <mergeCell ref="E68:F68"/>
    <mergeCell ref="E57:F57"/>
    <mergeCell ref="E78:F78"/>
    <mergeCell ref="E83:F83"/>
    <mergeCell ref="E88:F88"/>
    <mergeCell ref="E89:F89"/>
    <mergeCell ref="E86:F86"/>
    <mergeCell ref="A84:J84"/>
    <mergeCell ref="E80:F80"/>
    <mergeCell ref="E38:F38"/>
    <mergeCell ref="E46:F46"/>
    <mergeCell ref="E75:F75"/>
    <mergeCell ref="E62:F62"/>
    <mergeCell ref="E63:F63"/>
    <mergeCell ref="E60:F60"/>
    <mergeCell ref="E61:F61"/>
    <mergeCell ref="E66:F66"/>
    <mergeCell ref="E67:F67"/>
    <mergeCell ref="A59:J59"/>
    <mergeCell ref="E39:F39"/>
    <mergeCell ref="E43:F43"/>
    <mergeCell ref="E44:F44"/>
    <mergeCell ref="E41:F41"/>
    <mergeCell ref="E42:F42"/>
    <mergeCell ref="E40:F40"/>
    <mergeCell ref="E18:F18"/>
    <mergeCell ref="E10:F10"/>
    <mergeCell ref="E15:F15"/>
    <mergeCell ref="E14:F14"/>
    <mergeCell ref="E36:F36"/>
    <mergeCell ref="E37:F37"/>
    <mergeCell ref="E29:F29"/>
    <mergeCell ref="E32:F32"/>
    <mergeCell ref="E33:F33"/>
    <mergeCell ref="E23:F23"/>
    <mergeCell ref="E24:F24"/>
    <mergeCell ref="E25:F25"/>
    <mergeCell ref="E26:F26"/>
    <mergeCell ref="E8:F8"/>
    <mergeCell ref="A81:J81"/>
    <mergeCell ref="E93:F93"/>
    <mergeCell ref="E35:F35"/>
    <mergeCell ref="E34:F34"/>
    <mergeCell ref="E16:F16"/>
    <mergeCell ref="E17:F17"/>
    <mergeCell ref="A97:J97"/>
    <mergeCell ref="E101:F101"/>
    <mergeCell ref="E102:F102"/>
    <mergeCell ref="E103:F103"/>
    <mergeCell ref="E104:F104"/>
    <mergeCell ref="E98:F98"/>
    <mergeCell ref="E99:F99"/>
    <mergeCell ref="E100:F100"/>
    <mergeCell ref="E144:F144"/>
    <mergeCell ref="E138:F138"/>
    <mergeCell ref="E139:F139"/>
    <mergeCell ref="E141:F141"/>
    <mergeCell ref="A130:J130"/>
    <mergeCell ref="E131:F131"/>
    <mergeCell ref="E132:F132"/>
    <mergeCell ref="E133:F133"/>
    <mergeCell ref="E134:F134"/>
    <mergeCell ref="E135:F135"/>
    <mergeCell ref="A7:J7"/>
    <mergeCell ref="A82:J82"/>
    <mergeCell ref="E136:F136"/>
    <mergeCell ref="E137:F137"/>
    <mergeCell ref="E142:F142"/>
    <mergeCell ref="E143:F143"/>
    <mergeCell ref="E105:F105"/>
    <mergeCell ref="E106:F106"/>
    <mergeCell ref="E107:F107"/>
    <mergeCell ref="A96:J96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63" r:id="rId1"/>
  <rowBreaks count="2" manualBreakCount="2">
    <brk id="29" max="9" man="1"/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Садыкова Раушан</cp:lastModifiedBy>
  <cp:lastPrinted>2019-09-14T15:12:47Z</cp:lastPrinted>
  <dcterms:created xsi:type="dcterms:W3CDTF">2006-06-29T10:34:16Z</dcterms:created>
  <dcterms:modified xsi:type="dcterms:W3CDTF">2020-11-02T05:09:14Z</dcterms:modified>
  <cp:category/>
  <cp:version/>
  <cp:contentType/>
  <cp:contentStatus/>
</cp:coreProperties>
</file>